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180" windowHeight="8580" firstSheet="9" activeTab="17"/>
  </bookViews>
  <sheets>
    <sheet name="Spieler" sheetId="1" state="hidden" r:id="rId1"/>
    <sheet name="MS_DA" sheetId="2" r:id="rId2"/>
    <sheet name="MS_DAA" sheetId="3" r:id="rId3"/>
    <sheet name="MS_HE" sheetId="4" r:id="rId4"/>
    <sheet name="MS_HEA" sheetId="5" r:id="rId5"/>
    <sheet name="MS_HEB" sheetId="6" r:id="rId6"/>
    <sheet name="PK_DA_VL" sheetId="7" r:id="rId7"/>
    <sheet name="PK_HE_VL" sheetId="8" r:id="rId8"/>
    <sheet name="PK_MX_VL" sheetId="9" r:id="rId9"/>
    <sheet name="EZ_WU23" sheetId="10" r:id="rId10"/>
    <sheet name="EZ_DA_VL" sheetId="11" r:id="rId11"/>
    <sheet name="EZ_DAA_VL" sheetId="12" r:id="rId12"/>
    <sheet name="EZ_DAB_VL" sheetId="13" r:id="rId13"/>
    <sheet name="EZ_MU23_VL" sheetId="14" r:id="rId14"/>
    <sheet name="EZ_HE_VL" sheetId="15" r:id="rId15"/>
    <sheet name="EZ_HEA_VL" sheetId="16" r:id="rId16"/>
    <sheet name="EZ_HEB_VL" sheetId="17" r:id="rId17"/>
    <sheet name="EZ_HEC_VL" sheetId="18" r:id="rId18"/>
    <sheet name="Liste" sheetId="19" state="hidden" r:id="rId19"/>
  </sheets>
  <definedNames>
    <definedName name="_xlnm.Print_Area" localSheetId="10">'EZ_DA_VL'!$A:$I</definedName>
    <definedName name="_xlnm.Print_Area" localSheetId="11">'EZ_DAA_VL'!$A:$I</definedName>
    <definedName name="_xlnm.Print_Area" localSheetId="12">'EZ_DAB_VL'!$A:$I</definedName>
    <definedName name="_xlnm.Print_Area" localSheetId="14">'EZ_HE_VL'!$A:$I</definedName>
    <definedName name="_xlnm.Print_Area" localSheetId="15">'EZ_HEA_VL'!$A:$I</definedName>
    <definedName name="_xlnm.Print_Area" localSheetId="16">'EZ_HEB_VL'!$A:$I</definedName>
    <definedName name="_xlnm.Print_Area" localSheetId="17">'EZ_HEC_VL'!$A:$I</definedName>
    <definedName name="_xlnm.Print_Area" localSheetId="13">'EZ_MU23_VL'!$A:$I</definedName>
    <definedName name="_xlnm.Print_Area" localSheetId="9">'EZ_WU23'!$A:$I</definedName>
    <definedName name="_xlnm.Print_Area" localSheetId="1">'MS_DA'!$A:$I</definedName>
    <definedName name="_xlnm.Print_Area" localSheetId="2">'MS_DAA'!$A:$I</definedName>
    <definedName name="_xlnm.Print_Area" localSheetId="3">'MS_HE'!$A:$I</definedName>
    <definedName name="_xlnm.Print_Area" localSheetId="4">'MS_HEA'!$A:$I</definedName>
    <definedName name="_xlnm.Print_Area" localSheetId="5">'MS_HEB'!$A:$I</definedName>
    <definedName name="_xlnm.Print_Area" localSheetId="6">'PK_DA_VL'!$A:$I</definedName>
    <definedName name="_xlnm.Print_Area" localSheetId="7">'PK_HE_VL'!$A:$I</definedName>
    <definedName name="_xlnm.Print_Area" localSheetId="8">'PK_MX_VL'!$A:$I</definedName>
  </definedNames>
  <calcPr fullCalcOnLoad="1"/>
</workbook>
</file>

<file path=xl/sharedStrings.xml><?xml version="1.0" encoding="utf-8"?>
<sst xmlns="http://schemas.openxmlformats.org/spreadsheetml/2006/main" count="1704" uniqueCount="313">
  <si>
    <t>Tabellenname</t>
  </si>
  <si>
    <t>Name</t>
  </si>
  <si>
    <t>Verein</t>
  </si>
  <si>
    <t>LV</t>
  </si>
  <si>
    <t>PK</t>
  </si>
  <si>
    <t>EZ</t>
  </si>
  <si>
    <t>MS</t>
  </si>
  <si>
    <t>ST_EZ</t>
  </si>
  <si>
    <t>ST_PK</t>
  </si>
  <si>
    <t>ST_MS</t>
  </si>
  <si>
    <t>EZ_HEC_VL</t>
  </si>
  <si>
    <t>WN</t>
  </si>
  <si>
    <t>Westfalen-Nord-Meisterschaften 2012</t>
  </si>
  <si>
    <t>Gütersloh</t>
  </si>
  <si>
    <t>Ort:</t>
  </si>
  <si>
    <t>Kegelcenter Stadthalle Gütersloh</t>
  </si>
  <si>
    <t>Dat.:</t>
  </si>
  <si>
    <t>Diszipl:</t>
  </si>
  <si>
    <t>Herren-C Einzel VL</t>
  </si>
  <si>
    <t>Anzahl Starter(innen):</t>
  </si>
  <si>
    <t>Bahn:</t>
  </si>
  <si>
    <t xml:space="preserve"> 1 - 4</t>
  </si>
  <si>
    <t>Zeitdiff. pro Block:</t>
  </si>
  <si>
    <t>Minuten</t>
  </si>
  <si>
    <t>Einzelergebnisse</t>
  </si>
  <si>
    <t>3 zur WDM</t>
  </si>
  <si>
    <t>es gehen weiter:</t>
  </si>
  <si>
    <t>in Endlauf</t>
  </si>
  <si>
    <t>Bahn 1</t>
  </si>
  <si>
    <t>Bahn 2</t>
  </si>
  <si>
    <t>Bahn 3</t>
  </si>
  <si>
    <t>Bahn 4</t>
  </si>
  <si>
    <t>Zeit</t>
  </si>
  <si>
    <t>StartNr</t>
  </si>
  <si>
    <t>Name, Vorname</t>
  </si>
  <si>
    <t>G-Holz</t>
  </si>
  <si>
    <t>Abr</t>
  </si>
  <si>
    <t>SB</t>
  </si>
  <si>
    <t>RA</t>
  </si>
  <si>
    <t>RV</t>
  </si>
  <si>
    <t>LA</t>
  </si>
  <si>
    <t>BZ2</t>
  </si>
  <si>
    <t>BZ3</t>
  </si>
  <si>
    <t/>
  </si>
  <si>
    <t>Lindfeld, Willi</t>
  </si>
  <si>
    <t>DJK Coesfeld</t>
  </si>
  <si>
    <t>BZ1</t>
  </si>
  <si>
    <t>Meiners, Rolf</t>
  </si>
  <si>
    <t>Kv Gütersloh-Rheda</t>
  </si>
  <si>
    <t>Burmeister, Friedrich</t>
  </si>
  <si>
    <t>TG Herford</t>
  </si>
  <si>
    <t>Drave, Günter</t>
  </si>
  <si>
    <t>TuS Falke Berlebeck</t>
  </si>
  <si>
    <t>MS_DA</t>
  </si>
  <si>
    <t>Damen Verein</t>
  </si>
  <si>
    <t>1 MS zur WDM</t>
  </si>
  <si>
    <t>Platz</t>
  </si>
  <si>
    <t>Tabellenstand</t>
  </si>
  <si>
    <t>gesamt</t>
  </si>
  <si>
    <t>Pkt</t>
  </si>
  <si>
    <t>MS_DAA</t>
  </si>
  <si>
    <t>Damen-A Verein</t>
  </si>
  <si>
    <t>Kv Gütersloh-Rheda 2</t>
  </si>
  <si>
    <t>RSK Oesterweg</t>
  </si>
  <si>
    <t>VBK Bielefeld</t>
  </si>
  <si>
    <t>Kv Gütersloh-Rheda 1</t>
  </si>
  <si>
    <t>MS_HE</t>
  </si>
  <si>
    <t>Herren Verein</t>
  </si>
  <si>
    <t xml:space="preserve"> 5 - 8</t>
  </si>
  <si>
    <t>Bahn 5</t>
  </si>
  <si>
    <t>Bahn 6</t>
  </si>
  <si>
    <t>Bahn 7</t>
  </si>
  <si>
    <t>Bahn 8</t>
  </si>
  <si>
    <t>SKV Oelde</t>
  </si>
  <si>
    <t>KV Lage</t>
  </si>
  <si>
    <t>LTV Lippstadt</t>
  </si>
  <si>
    <t>KSC Lengerich</t>
  </si>
  <si>
    <t>Verein Mindener Kegler</t>
  </si>
  <si>
    <t>TSG SG Rheda</t>
  </si>
  <si>
    <t>KSC BW Wettringen</t>
  </si>
  <si>
    <t>VSK Kirchlengern</t>
  </si>
  <si>
    <t>Tecklenb. Sportkegler</t>
  </si>
  <si>
    <t>MS_HEA</t>
  </si>
  <si>
    <t>Herren-A Verein</t>
  </si>
  <si>
    <t>2 MS zur WDM</t>
  </si>
  <si>
    <t>KV Augustdorf</t>
  </si>
  <si>
    <t>BW Ottmarsbocholt</t>
  </si>
  <si>
    <t>MS_HEB</t>
  </si>
  <si>
    <t>Herren-B Verein</t>
  </si>
  <si>
    <t>Post SV Gütersloh</t>
  </si>
  <si>
    <t>KSG Werther</t>
  </si>
  <si>
    <t>VBK Bielefeld 2</t>
  </si>
  <si>
    <t>Verein Herforder Sportkegler</t>
  </si>
  <si>
    <t>ESV Münster</t>
  </si>
  <si>
    <t>Sportfreunde Ahaus</t>
  </si>
  <si>
    <t>VBK Bielefeld 1</t>
  </si>
  <si>
    <t>PK_DA_VL</t>
  </si>
  <si>
    <t>Damen Paarkampf VL</t>
  </si>
  <si>
    <t>3 Paare zur WDM</t>
  </si>
  <si>
    <t>N/K</t>
  </si>
  <si>
    <t>PK_HE_VL</t>
  </si>
  <si>
    <t>Herren Paarkampf VL</t>
  </si>
  <si>
    <t>4 Paare zur WDM</t>
  </si>
  <si>
    <t>PK_MX_VL</t>
  </si>
  <si>
    <t>Mixed Paarkampf VL</t>
  </si>
  <si>
    <t xml:space="preserve"> 1 - 8</t>
  </si>
  <si>
    <t>B 1</t>
  </si>
  <si>
    <t>B 2</t>
  </si>
  <si>
    <t>B 3</t>
  </si>
  <si>
    <t>B 4</t>
  </si>
  <si>
    <t>B 5</t>
  </si>
  <si>
    <t>B 6</t>
  </si>
  <si>
    <t>B 7</t>
  </si>
  <si>
    <t>B 8</t>
  </si>
  <si>
    <t>EZ_WU23</t>
  </si>
  <si>
    <t>weibl. U23 Einzel</t>
  </si>
  <si>
    <t>1 zur WDM</t>
  </si>
  <si>
    <t>Schmidt, Sabrina</t>
  </si>
  <si>
    <t>Riedel, Alina</t>
  </si>
  <si>
    <t>EZ_DA_VL</t>
  </si>
  <si>
    <t>Damen Einzel VL</t>
  </si>
  <si>
    <t>Tönsmann, Daniela</t>
  </si>
  <si>
    <t>Hippert, Stefanie</t>
  </si>
  <si>
    <t>Wilmsmeyer, Claudia</t>
  </si>
  <si>
    <t>Reinhardt, Anja</t>
  </si>
  <si>
    <t>BSV Ostbevern</t>
  </si>
  <si>
    <t>EZ_DAA_VL</t>
  </si>
  <si>
    <t>Damen-A Einzel VL</t>
  </si>
  <si>
    <t>2 zur WDM</t>
  </si>
  <si>
    <t>Strathmann, Ute</t>
  </si>
  <si>
    <t>Stephan, Sabine</t>
  </si>
  <si>
    <t>KSV Extertal</t>
  </si>
  <si>
    <t>Drobner, Klaudia</t>
  </si>
  <si>
    <t>Ignatzy, Gisela</t>
  </si>
  <si>
    <t>EZ_DAB_VL</t>
  </si>
  <si>
    <t>Damen-B Einzel VL</t>
  </si>
  <si>
    <t>4 zur WDM</t>
  </si>
  <si>
    <t>Schneider, Irene</t>
  </si>
  <si>
    <t>Czichos, Annegret</t>
  </si>
  <si>
    <t>Lohrie, Christiane</t>
  </si>
  <si>
    <t>Diekmann, Christa</t>
  </si>
  <si>
    <t>EZ_MU23_VL</t>
  </si>
  <si>
    <t>männl. U23 Einzel VL</t>
  </si>
  <si>
    <t>Stening, Markus</t>
  </si>
  <si>
    <t>TV Borghorst</t>
  </si>
  <si>
    <t>Husing, Christian</t>
  </si>
  <si>
    <t>Hollmann, Jörg</t>
  </si>
  <si>
    <t>Meyer, Daniel</t>
  </si>
  <si>
    <t>EZ_HE_VL</t>
  </si>
  <si>
    <t>Herren Einzel VL</t>
  </si>
  <si>
    <t>Wiebusch, Jan-Niclas</t>
  </si>
  <si>
    <t>Trenschel, Ingo</t>
  </si>
  <si>
    <t>Knauf, Holger</t>
  </si>
  <si>
    <t>Budde, Marc</t>
  </si>
  <si>
    <t>EZ_HEA_VL</t>
  </si>
  <si>
    <t>Herren-A Einzel VL</t>
  </si>
  <si>
    <t>5 zur WDM</t>
  </si>
  <si>
    <t>Sudek, Volker</t>
  </si>
  <si>
    <t>Rabe, Andre</t>
  </si>
  <si>
    <t>Schäfer, Detlef</t>
  </si>
  <si>
    <t>EZ_HEB_VL</t>
  </si>
  <si>
    <t>Herren-B Einzel VL</t>
  </si>
  <si>
    <t>Dahnert, Rainer</t>
  </si>
  <si>
    <t>Möhrke, Klaus</t>
  </si>
  <si>
    <t>Kopp, Eckhard</t>
  </si>
  <si>
    <t>Lüffe, Walter</t>
  </si>
  <si>
    <t>Wiedey, Dieter</t>
  </si>
  <si>
    <t>Bönsch, Günter</t>
  </si>
  <si>
    <t>Salewsky, Harald</t>
  </si>
  <si>
    <t>KSG Versmold-Warendorf</t>
  </si>
  <si>
    <t>Jochmann, Harald</t>
  </si>
  <si>
    <t>Borck, Wolfgang</t>
  </si>
  <si>
    <t>Bänsch, Norbert</t>
  </si>
  <si>
    <t>Sczensny, Günter</t>
  </si>
  <si>
    <t>Opfer, Erhard</t>
  </si>
  <si>
    <t>Siewecke, Wolfgang</t>
  </si>
  <si>
    <t>Schütz, Dieter</t>
  </si>
  <si>
    <t>Migule, Ariane / Nagel, Thorsten</t>
  </si>
  <si>
    <t>Reichert, Claudia / Thomas, Michael</t>
  </si>
  <si>
    <t>Bleidiek, Sandra / Mechsner, Markus</t>
  </si>
  <si>
    <t>Hippert, Stefanie / Mirus, Alexander</t>
  </si>
  <si>
    <t>Weitzel, Jana / Meyer, Jörg</t>
  </si>
  <si>
    <t>Schultze, Monika / Tönsmann, Detlef</t>
  </si>
  <si>
    <t>11</t>
  </si>
  <si>
    <t>abgesagt</t>
  </si>
  <si>
    <t>12</t>
  </si>
  <si>
    <t>13</t>
  </si>
  <si>
    <t>14</t>
  </si>
  <si>
    <t>Schultze, Monika / Spilker, Gaby</t>
  </si>
  <si>
    <t>Uppenbrock, Annette / Ellermann, Tanja</t>
  </si>
  <si>
    <t>Scharf, Birgit / Bormes, Henny</t>
  </si>
  <si>
    <t>Meiners, Chrístel / Rickert, Renate</t>
  </si>
  <si>
    <t>Eichenberger, Katja / Stephan, Martina</t>
  </si>
  <si>
    <t>Lindemann, Ursula / Köhne, Nicole</t>
  </si>
  <si>
    <t>Bleidiek, Sandra / Schmidt, Sabrina</t>
  </si>
  <si>
    <t>Stephan, Sabine / Höltke, Claudia</t>
  </si>
  <si>
    <t>Müller, Maike / Pattke-Peters, Sab.</t>
  </si>
  <si>
    <t>Hippert, Stefanie / Weitzel, Jana</t>
  </si>
  <si>
    <t>Tönsmann, Daniela / Grohmann, Larissa</t>
  </si>
  <si>
    <t>Tschöpe, Daniela / Schmedt, Maria</t>
  </si>
  <si>
    <t>Hochsattel, Kurt / Hochsattel, Walter</t>
  </si>
  <si>
    <t>Bredemeier, Jürgen / Redecker, Volker</t>
  </si>
  <si>
    <t>Wenzel, Uwe / Müller, Helge</t>
  </si>
  <si>
    <t>Michel, Stefan / Hollmann, Jörg</t>
  </si>
  <si>
    <t>Düsterhöft, Otto / Fischer, Andreas</t>
  </si>
  <si>
    <t>Sczensny, Günter / Bartling, Matthias</t>
  </si>
  <si>
    <t>Bonet, Markus / Kaatze, Ralf</t>
  </si>
  <si>
    <t>Schreiber, Jörg / Bockholt, Chris</t>
  </si>
  <si>
    <t>KV d. Münsterlandes</t>
  </si>
  <si>
    <t>Rüsenberg, Stephan / Trenschel, Ingo</t>
  </si>
  <si>
    <t>Kacan, Mustafa / Schlömp, Carsten</t>
  </si>
  <si>
    <t>Reinker, Frank / Hildebrandt, Timo</t>
  </si>
  <si>
    <t>Neuhaus, Martin / Kleineheinrich, Carsten</t>
  </si>
  <si>
    <t>Schöttker, Thomas / Knauf, Holger</t>
  </si>
  <si>
    <t>Lindemann, Wolfgang / Fischer, Andreas</t>
  </si>
  <si>
    <t>Tönsmann, Detlef / Mirus, Alexander</t>
  </si>
  <si>
    <t>Stumpe, Horst / Tönsmann, Raffael</t>
  </si>
  <si>
    <t>Hülsmann, Christian / Austerschulte, Br.</t>
  </si>
  <si>
    <t>DJK Adler Buldern</t>
  </si>
  <si>
    <t>Rabe, Andre / Schwanke, Bodo</t>
  </si>
  <si>
    <t>Kopp, Eckhard / Hartnack, Nils</t>
  </si>
  <si>
    <t>Veltrup, Uwe / Veltrup, Thomas</t>
  </si>
  <si>
    <t>Stephan, Sabine / Kreitz, Thomas</t>
  </si>
  <si>
    <t>Piechottka, Chr. / Müller, Helge</t>
  </si>
  <si>
    <t>Twarkowski, Ang. / Kopp, Eckhard</t>
  </si>
  <si>
    <t>Grohmann, Larissa / Stumpe, Horst</t>
  </si>
  <si>
    <t>Tönsmann, Daniela / Michel, Stefan</t>
  </si>
  <si>
    <t>Kuhlmann, Helga / Föllmer, Martin</t>
  </si>
  <si>
    <t>Uppenbrock, Annette / Knauf, Holger</t>
  </si>
  <si>
    <t>Müller, Maike / Lindemann, Wolfgang</t>
  </si>
  <si>
    <t>Hempelmann-Br., U. / Tönsmann, Raffael</t>
  </si>
  <si>
    <t>Ignatzy, Gisela / Baumeister, Willi</t>
  </si>
  <si>
    <t>Kirchner, Michaela / Berane, Thomas</t>
  </si>
  <si>
    <t>Köhne, Nicole / Fischer, Andreas</t>
  </si>
  <si>
    <t>Eichenberger, Katja / Düsterhöft, Uwe</t>
  </si>
  <si>
    <t>Nowak, Claudia / Hornig, Thomas</t>
  </si>
  <si>
    <t>Brandenburg, Sonja</t>
  </si>
  <si>
    <t>Migule, Ariane</t>
  </si>
  <si>
    <t>Eichenberger, Katja</t>
  </si>
  <si>
    <t>Tschöpe, Daniela</t>
  </si>
  <si>
    <t>Grohmann, Larissa</t>
  </si>
  <si>
    <t>Bröker, Vera</t>
  </si>
  <si>
    <t>Bleidiek, Sandra</t>
  </si>
  <si>
    <t>Kirchner, Michaela</t>
  </si>
  <si>
    <t>Weitzel, Jana</t>
  </si>
  <si>
    <t>Horn, Claudia</t>
  </si>
  <si>
    <t>Nobis, Iris</t>
  </si>
  <si>
    <t>Uppenbrock, Annette</t>
  </si>
  <si>
    <t>Spilker, Gaby</t>
  </si>
  <si>
    <t>Piechottka, Christine</t>
  </si>
  <si>
    <t>Reichert, Claudia</t>
  </si>
  <si>
    <t>Hempelmann-Brandburg, Ullas</t>
  </si>
  <si>
    <t>Scharf, Birgit</t>
  </si>
  <si>
    <t>Kampwerth, Marianne</t>
  </si>
  <si>
    <t>Rickert, Renate</t>
  </si>
  <si>
    <t>Gries, Erika</t>
  </si>
  <si>
    <t>Bormes, Henny</t>
  </si>
  <si>
    <t>Mechsner, Lukas</t>
  </si>
  <si>
    <t>Bolz, Christian</t>
  </si>
  <si>
    <t>Grewe, Sascha</t>
  </si>
  <si>
    <t>Cordes, Timo</t>
  </si>
  <si>
    <t>Bartling, Matthias</t>
  </si>
  <si>
    <t>Knoke, Bernd</t>
  </si>
  <si>
    <t>Mechsner, Markus</t>
  </si>
  <si>
    <t>Grewe, Manfred</t>
  </si>
  <si>
    <t>Göcke, Henning</t>
  </si>
  <si>
    <t>Meyer, Jörg</t>
  </si>
  <si>
    <t>Münch, Christian</t>
  </si>
  <si>
    <t>Hornig, Thomas</t>
  </si>
  <si>
    <t>Kleineheinrich, Carsten</t>
  </si>
  <si>
    <t>Berane, Thomas</t>
  </si>
  <si>
    <t>van Raalte, Björn</t>
  </si>
  <si>
    <t>Rades, Mario</t>
  </si>
  <si>
    <t>Hartnack, Nils</t>
  </si>
  <si>
    <t>Veltrup, Thomas</t>
  </si>
  <si>
    <t>Mirus, Alexander</t>
  </si>
  <si>
    <t>Michel, Stefan</t>
  </si>
  <si>
    <t>van Schelve, Thorsten</t>
  </si>
  <si>
    <t>Neuhaus, Martin</t>
  </si>
  <si>
    <t>Tönsmann, Raffael</t>
  </si>
  <si>
    <t>Veltrup, Uwe</t>
  </si>
  <si>
    <t>Fischer, Andreas</t>
  </si>
  <si>
    <t>Lenk, Walter</t>
  </si>
  <si>
    <t>Wenzel, Uwe</t>
  </si>
  <si>
    <t>Ignatzy, Leonhard</t>
  </si>
  <si>
    <t>Mohren, Klaus</t>
  </si>
  <si>
    <t>Pilz, Hans-Joachim</t>
  </si>
  <si>
    <t>von Schledorn, Thomas</t>
  </si>
  <si>
    <t>Chodura, Karlheinz</t>
  </si>
  <si>
    <t>Kreitz, Thomas</t>
  </si>
  <si>
    <t>Stegemann, Klaus</t>
  </si>
  <si>
    <t>Güse, Dieter</t>
  </si>
  <si>
    <t>Klöpper, Dieter</t>
  </si>
  <si>
    <t>Küper, Ludger</t>
  </si>
  <si>
    <t>Buxelbroer, Michael</t>
  </si>
  <si>
    <t>Kacan, Mustafa</t>
  </si>
  <si>
    <t>Klein, Thomas</t>
  </si>
  <si>
    <t>Kruse, Hans-Günter</t>
  </si>
  <si>
    <t>Heißenberg, Karl</t>
  </si>
  <si>
    <t>Lange, Friedhelm</t>
  </si>
  <si>
    <t>Austerschulte, Bruno</t>
  </si>
  <si>
    <t>Tönsmann, Wolfgang</t>
  </si>
  <si>
    <t>Föllmer, Martin</t>
  </si>
  <si>
    <t>Ortmanns, Klaus</t>
  </si>
  <si>
    <t>TuS Bega 09</t>
  </si>
  <si>
    <t>Prümer, Martin</t>
  </si>
  <si>
    <t>Werner, Udo</t>
  </si>
  <si>
    <t>Bormes, Peter</t>
  </si>
  <si>
    <t>Groß, Jürgen</t>
  </si>
  <si>
    <t>Lewecke, Werner</t>
  </si>
  <si>
    <t>Deiters, Ewald</t>
  </si>
  <si>
    <t>Jacob, Karl-Heinz</t>
  </si>
  <si>
    <t>Heising, Heinz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</si>
</sst>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/\ yy"/>
    <numFmt numFmtId="173" formatCode="dd/mm/yy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u val="single"/>
      <sz val="14"/>
      <color indexed="9"/>
      <name val="Arial"/>
      <family val="2"/>
    </font>
    <font>
      <b/>
      <i/>
      <u val="single"/>
      <sz val="15"/>
      <color indexed="9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3"/>
      <color indexed="12"/>
      <name val="Arial"/>
      <family val="2"/>
    </font>
    <font>
      <b/>
      <sz val="14"/>
      <color indexed="12"/>
      <name val="Arial"/>
      <family val="2"/>
    </font>
    <font>
      <b/>
      <sz val="22"/>
      <name val="Arial"/>
      <family val="2"/>
    </font>
    <font>
      <b/>
      <sz val="13"/>
      <color indexed="10"/>
      <name val="Arial"/>
      <family val="2"/>
    </font>
    <font>
      <b/>
      <u val="single"/>
      <sz val="11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i/>
      <sz val="13"/>
      <color indexed="12"/>
      <name val="Arial"/>
      <family val="2"/>
    </font>
    <font>
      <sz val="14"/>
      <name val="Tahoma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>
        <color indexed="17"/>
      </bottom>
    </border>
    <border>
      <left style="dotted"/>
      <right style="dotted"/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 style="hair">
        <color indexed="17"/>
      </top>
      <bottom style="hair">
        <color indexed="17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>
        <color indexed="17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hair"/>
      <bottom style="hair">
        <color indexed="17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9" applyNumberFormat="0" applyAlignment="0" applyProtection="0"/>
  </cellStyleXfs>
  <cellXfs count="207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25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72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9" fillId="24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24" borderId="11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26" borderId="0" xfId="0" applyFont="1" applyFill="1" applyAlignment="1">
      <alignment horizontal="center"/>
    </xf>
    <xf numFmtId="0" fontId="20" fillId="26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20" fontId="9" fillId="26" borderId="16" xfId="0" applyNumberFormat="1" applyFont="1" applyFill="1" applyBorder="1" applyAlignment="1">
      <alignment horizontal="center"/>
    </xf>
    <xf numFmtId="49" fontId="18" fillId="26" borderId="16" xfId="0" applyNumberFormat="1" applyFont="1" applyFill="1" applyBorder="1" applyAlignment="1">
      <alignment horizontal="center"/>
    </xf>
    <xf numFmtId="0" fontId="19" fillId="26" borderId="16" xfId="0" applyFont="1" applyFill="1" applyBorder="1" applyAlignment="1">
      <alignment horizontal="left"/>
    </xf>
    <xf numFmtId="0" fontId="19" fillId="26" borderId="16" xfId="0" applyFont="1" applyFill="1" applyBorder="1" applyAlignment="1">
      <alignment horizontal="center"/>
    </xf>
    <xf numFmtId="0" fontId="9" fillId="26" borderId="16" xfId="0" applyFont="1" applyFill="1" applyBorder="1" applyAlignment="1">
      <alignment horizontal="center"/>
    </xf>
    <xf numFmtId="0" fontId="20" fillId="26" borderId="17" xfId="0" applyFont="1" applyFill="1" applyBorder="1" applyAlignment="1">
      <alignment horizontal="center"/>
    </xf>
    <xf numFmtId="20" fontId="9" fillId="0" borderId="18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0" fillId="26" borderId="19" xfId="0" applyFont="1" applyFill="1" applyBorder="1" applyAlignment="1">
      <alignment horizontal="center"/>
    </xf>
    <xf numFmtId="20" fontId="9" fillId="0" borderId="16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0" fontId="21" fillId="26" borderId="16" xfId="0" applyNumberFormat="1" applyFont="1" applyFill="1" applyBorder="1" applyAlignment="1">
      <alignment horizontal="center"/>
    </xf>
    <xf numFmtId="0" fontId="20" fillId="26" borderId="0" xfId="0" applyFont="1" applyFill="1" applyBorder="1" applyAlignment="1">
      <alignment horizontal="center"/>
    </xf>
    <xf numFmtId="0" fontId="20" fillId="26" borderId="16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20" fontId="21" fillId="26" borderId="18" xfId="0" applyNumberFormat="1" applyFont="1" applyFill="1" applyBorder="1" applyAlignment="1">
      <alignment horizontal="center"/>
    </xf>
    <xf numFmtId="49" fontId="18" fillId="26" borderId="18" xfId="0" applyNumberFormat="1" applyFont="1" applyFill="1" applyBorder="1" applyAlignment="1">
      <alignment horizontal="center"/>
    </xf>
    <xf numFmtId="0" fontId="19" fillId="26" borderId="18" xfId="0" applyFont="1" applyFill="1" applyBorder="1" applyAlignment="1">
      <alignment horizontal="left"/>
    </xf>
    <xf numFmtId="0" fontId="19" fillId="26" borderId="18" xfId="0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/>
    </xf>
    <xf numFmtId="0" fontId="20" fillId="26" borderId="18" xfId="0" applyFont="1" applyFill="1" applyBorder="1" applyAlignment="1">
      <alignment horizontal="center"/>
    </xf>
    <xf numFmtId="20" fontId="21" fillId="26" borderId="21" xfId="0" applyNumberFormat="1" applyFont="1" applyFill="1" applyBorder="1" applyAlignment="1">
      <alignment horizontal="center"/>
    </xf>
    <xf numFmtId="49" fontId="18" fillId="26" borderId="21" xfId="0" applyNumberFormat="1" applyFont="1" applyFill="1" applyBorder="1" applyAlignment="1">
      <alignment horizontal="center"/>
    </xf>
    <xf numFmtId="0" fontId="19" fillId="26" borderId="21" xfId="0" applyFont="1" applyFill="1" applyBorder="1" applyAlignment="1">
      <alignment horizontal="left"/>
    </xf>
    <xf numFmtId="0" fontId="19" fillId="26" borderId="21" xfId="0" applyFont="1" applyFill="1" applyBorder="1" applyAlignment="1">
      <alignment horizontal="center"/>
    </xf>
    <xf numFmtId="0" fontId="9" fillId="26" borderId="21" xfId="0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/>
    </xf>
    <xf numFmtId="20" fontId="9" fillId="26" borderId="22" xfId="0" applyNumberFormat="1" applyFont="1" applyFill="1" applyBorder="1" applyAlignment="1">
      <alignment horizontal="center"/>
    </xf>
    <xf numFmtId="49" fontId="18" fillId="26" borderId="22" xfId="0" applyNumberFormat="1" applyFont="1" applyFill="1" applyBorder="1" applyAlignment="1">
      <alignment horizontal="center"/>
    </xf>
    <xf numFmtId="0" fontId="19" fillId="26" borderId="22" xfId="0" applyFont="1" applyFill="1" applyBorder="1" applyAlignment="1">
      <alignment horizontal="left"/>
    </xf>
    <xf numFmtId="0" fontId="19" fillId="26" borderId="22" xfId="0" applyFont="1" applyFill="1" applyBorder="1" applyAlignment="1">
      <alignment horizontal="center"/>
    </xf>
    <xf numFmtId="0" fontId="9" fillId="26" borderId="22" xfId="0" applyFont="1" applyFill="1" applyBorder="1" applyAlignment="1">
      <alignment horizontal="center"/>
    </xf>
    <xf numFmtId="0" fontId="20" fillId="26" borderId="22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20" fontId="9" fillId="0" borderId="23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1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20" fontId="9" fillId="0" borderId="24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0" fillId="26" borderId="25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20" fontId="21" fillId="0" borderId="16" xfId="0" applyNumberFormat="1" applyFont="1" applyBorder="1" applyAlignment="1">
      <alignment horizontal="center"/>
    </xf>
    <xf numFmtId="20" fontId="21" fillId="0" borderId="18" xfId="0" applyNumberFormat="1" applyFont="1" applyBorder="1" applyAlignment="1">
      <alignment horizontal="center"/>
    </xf>
    <xf numFmtId="20" fontId="21" fillId="0" borderId="23" xfId="0" applyNumberFormat="1" applyFont="1" applyBorder="1" applyAlignment="1">
      <alignment horizontal="center"/>
    </xf>
    <xf numFmtId="20" fontId="9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2" fillId="20" borderId="27" xfId="0" applyFont="1" applyFill="1" applyBorder="1" applyAlignment="1">
      <alignment/>
    </xf>
    <xf numFmtId="0" fontId="22" fillId="20" borderId="28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29" xfId="0" applyFont="1" applyBorder="1" applyAlignment="1">
      <alignment horizontal="center"/>
    </xf>
    <xf numFmtId="3" fontId="24" fillId="0" borderId="30" xfId="0" applyNumberFormat="1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20" fontId="21" fillId="0" borderId="22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20" fontId="9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0" fontId="9" fillId="0" borderId="21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3" fontId="24" fillId="0" borderId="33" xfId="0" applyNumberFormat="1" applyFont="1" applyBorder="1" applyAlignment="1">
      <alignment horizontal="center"/>
    </xf>
    <xf numFmtId="20" fontId="21" fillId="0" borderId="21" xfId="0" applyNumberFormat="1" applyFont="1" applyBorder="1" applyAlignment="1">
      <alignment horizontal="center"/>
    </xf>
    <xf numFmtId="20" fontId="9" fillId="26" borderId="24" xfId="0" applyNumberFormat="1" applyFont="1" applyFill="1" applyBorder="1" applyAlignment="1">
      <alignment horizontal="center"/>
    </xf>
    <xf numFmtId="49" fontId="18" fillId="26" borderId="24" xfId="0" applyNumberFormat="1" applyFont="1" applyFill="1" applyBorder="1" applyAlignment="1">
      <alignment horizontal="center"/>
    </xf>
    <xf numFmtId="0" fontId="19" fillId="26" borderId="24" xfId="0" applyFont="1" applyFill="1" applyBorder="1" applyAlignment="1">
      <alignment horizontal="left"/>
    </xf>
    <xf numFmtId="0" fontId="19" fillId="26" borderId="24" xfId="0" applyFont="1" applyFill="1" applyBorder="1" applyAlignment="1">
      <alignment horizontal="center"/>
    </xf>
    <xf numFmtId="0" fontId="9" fillId="26" borderId="24" xfId="0" applyFont="1" applyFill="1" applyBorder="1" applyAlignment="1">
      <alignment horizontal="center"/>
    </xf>
    <xf numFmtId="0" fontId="9" fillId="24" borderId="29" xfId="0" applyFont="1" applyFill="1" applyBorder="1" applyAlignment="1">
      <alignment horizontal="center"/>
    </xf>
    <xf numFmtId="0" fontId="9" fillId="24" borderId="30" xfId="0" applyFont="1" applyFill="1" applyBorder="1" applyAlignment="1">
      <alignment horizontal="center"/>
    </xf>
    <xf numFmtId="20" fontId="9" fillId="26" borderId="18" xfId="0" applyNumberFormat="1" applyFont="1" applyFill="1" applyBorder="1" applyAlignment="1">
      <alignment horizontal="center"/>
    </xf>
    <xf numFmtId="0" fontId="20" fillId="26" borderId="34" xfId="0" applyFont="1" applyFill="1" applyBorder="1" applyAlignment="1">
      <alignment horizontal="center"/>
    </xf>
    <xf numFmtId="0" fontId="0" fillId="0" borderId="0" xfId="0" applyFill="1" applyAlignment="1">
      <alignment/>
    </xf>
    <xf numFmtId="20" fontId="9" fillId="26" borderId="21" xfId="0" applyNumberFormat="1" applyFont="1" applyFill="1" applyBorder="1" applyAlignment="1">
      <alignment horizontal="center"/>
    </xf>
    <xf numFmtId="20" fontId="21" fillId="26" borderId="22" xfId="0" applyNumberFormat="1" applyFont="1" applyFill="1" applyBorder="1" applyAlignment="1">
      <alignment horizontal="center"/>
    </xf>
    <xf numFmtId="20" fontId="9" fillId="26" borderId="24" xfId="0" applyNumberFormat="1" applyFont="1" applyFill="1" applyBorder="1" applyAlignment="1">
      <alignment horizontal="center"/>
    </xf>
    <xf numFmtId="49" fontId="18" fillId="26" borderId="24" xfId="0" applyNumberFormat="1" applyFont="1" applyFill="1" applyBorder="1" applyAlignment="1">
      <alignment horizontal="center"/>
    </xf>
    <xf numFmtId="0" fontId="19" fillId="26" borderId="24" xfId="0" applyFont="1" applyFill="1" applyBorder="1" applyAlignment="1">
      <alignment horizontal="left"/>
    </xf>
    <xf numFmtId="0" fontId="19" fillId="26" borderId="24" xfId="0" applyFont="1" applyFill="1" applyBorder="1" applyAlignment="1">
      <alignment horizontal="center"/>
    </xf>
    <xf numFmtId="0" fontId="9" fillId="26" borderId="24" xfId="0" applyFont="1" applyFill="1" applyBorder="1" applyAlignment="1">
      <alignment horizontal="center"/>
    </xf>
    <xf numFmtId="0" fontId="9" fillId="26" borderId="0" xfId="0" applyFont="1" applyFill="1" applyAlignment="1">
      <alignment horizontal="center"/>
    </xf>
    <xf numFmtId="0" fontId="20" fillId="26" borderId="14" xfId="0" applyFont="1" applyFill="1" applyBorder="1" applyAlignment="1">
      <alignment horizontal="center"/>
    </xf>
    <xf numFmtId="20" fontId="9" fillId="26" borderId="23" xfId="0" applyNumberFormat="1" applyFont="1" applyFill="1" applyBorder="1" applyAlignment="1">
      <alignment horizontal="center"/>
    </xf>
    <xf numFmtId="49" fontId="18" fillId="26" borderId="23" xfId="0" applyNumberFormat="1" applyFont="1" applyFill="1" applyBorder="1" applyAlignment="1">
      <alignment horizontal="center"/>
    </xf>
    <xf numFmtId="0" fontId="19" fillId="26" borderId="23" xfId="0" applyFont="1" applyFill="1" applyBorder="1" applyAlignment="1">
      <alignment horizontal="left"/>
    </xf>
    <xf numFmtId="0" fontId="19" fillId="26" borderId="23" xfId="0" applyFont="1" applyFill="1" applyBorder="1" applyAlignment="1">
      <alignment horizontal="center"/>
    </xf>
    <xf numFmtId="0" fontId="9" fillId="26" borderId="23" xfId="0" applyFont="1" applyFill="1" applyBorder="1" applyAlignment="1">
      <alignment horizontal="center"/>
    </xf>
    <xf numFmtId="0" fontId="20" fillId="26" borderId="23" xfId="0" applyFont="1" applyFill="1" applyBorder="1" applyAlignment="1">
      <alignment horizontal="center"/>
    </xf>
    <xf numFmtId="20" fontId="9" fillId="26" borderId="16" xfId="0" applyNumberFormat="1" applyFont="1" applyFill="1" applyBorder="1" applyAlignment="1">
      <alignment horizontal="center"/>
    </xf>
    <xf numFmtId="49" fontId="18" fillId="26" borderId="16" xfId="0" applyNumberFormat="1" applyFont="1" applyFill="1" applyBorder="1" applyAlignment="1">
      <alignment horizontal="center"/>
    </xf>
    <xf numFmtId="0" fontId="19" fillId="26" borderId="16" xfId="0" applyFont="1" applyFill="1" applyBorder="1" applyAlignment="1">
      <alignment horizontal="left"/>
    </xf>
    <xf numFmtId="0" fontId="19" fillId="26" borderId="16" xfId="0" applyFont="1" applyFill="1" applyBorder="1" applyAlignment="1">
      <alignment horizontal="center"/>
    </xf>
    <xf numFmtId="0" fontId="9" fillId="26" borderId="16" xfId="0" applyFont="1" applyFill="1" applyBorder="1" applyAlignment="1">
      <alignment horizontal="center"/>
    </xf>
    <xf numFmtId="0" fontId="20" fillId="26" borderId="17" xfId="0" applyFont="1" applyFill="1" applyBorder="1" applyAlignment="1">
      <alignment horizontal="center"/>
    </xf>
    <xf numFmtId="20" fontId="9" fillId="26" borderId="18" xfId="0" applyNumberFormat="1" applyFont="1" applyFill="1" applyBorder="1" applyAlignment="1">
      <alignment horizontal="center"/>
    </xf>
    <xf numFmtId="49" fontId="18" fillId="26" borderId="18" xfId="0" applyNumberFormat="1" applyFont="1" applyFill="1" applyBorder="1" applyAlignment="1">
      <alignment horizontal="center"/>
    </xf>
    <xf numFmtId="0" fontId="19" fillId="26" borderId="18" xfId="0" applyFont="1" applyFill="1" applyBorder="1" applyAlignment="1">
      <alignment horizontal="left"/>
    </xf>
    <xf numFmtId="0" fontId="19" fillId="26" borderId="18" xfId="0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/>
    </xf>
    <xf numFmtId="0" fontId="20" fillId="26" borderId="19" xfId="0" applyFont="1" applyFill="1" applyBorder="1" applyAlignment="1">
      <alignment horizontal="center"/>
    </xf>
    <xf numFmtId="20" fontId="21" fillId="26" borderId="16" xfId="0" applyNumberFormat="1" applyFont="1" applyFill="1" applyBorder="1" applyAlignment="1">
      <alignment horizontal="center"/>
    </xf>
    <xf numFmtId="0" fontId="20" fillId="26" borderId="0" xfId="0" applyFont="1" applyFill="1" applyBorder="1" applyAlignment="1">
      <alignment horizontal="center"/>
    </xf>
    <xf numFmtId="0" fontId="20" fillId="26" borderId="16" xfId="0" applyFont="1" applyFill="1" applyBorder="1" applyAlignment="1">
      <alignment horizontal="center"/>
    </xf>
    <xf numFmtId="20" fontId="21" fillId="26" borderId="18" xfId="0" applyNumberFormat="1" applyFont="1" applyFill="1" applyBorder="1" applyAlignment="1">
      <alignment horizontal="center"/>
    </xf>
    <xf numFmtId="0" fontId="20" fillId="26" borderId="18" xfId="0" applyFont="1" applyFill="1" applyBorder="1" applyAlignment="1">
      <alignment horizontal="center"/>
    </xf>
    <xf numFmtId="20" fontId="21" fillId="26" borderId="21" xfId="0" applyNumberFormat="1" applyFont="1" applyFill="1" applyBorder="1" applyAlignment="1">
      <alignment horizontal="center"/>
    </xf>
    <xf numFmtId="49" fontId="18" fillId="26" borderId="21" xfId="0" applyNumberFormat="1" applyFont="1" applyFill="1" applyBorder="1" applyAlignment="1">
      <alignment horizontal="center"/>
    </xf>
    <xf numFmtId="0" fontId="19" fillId="26" borderId="21" xfId="0" applyFont="1" applyFill="1" applyBorder="1" applyAlignment="1">
      <alignment horizontal="left"/>
    </xf>
    <xf numFmtId="0" fontId="19" fillId="26" borderId="21" xfId="0" applyFont="1" applyFill="1" applyBorder="1" applyAlignment="1">
      <alignment horizontal="center"/>
    </xf>
    <xf numFmtId="0" fontId="9" fillId="26" borderId="21" xfId="0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/>
    </xf>
    <xf numFmtId="20" fontId="9" fillId="26" borderId="22" xfId="0" applyNumberFormat="1" applyFont="1" applyFill="1" applyBorder="1" applyAlignment="1">
      <alignment horizontal="center"/>
    </xf>
    <xf numFmtId="49" fontId="18" fillId="26" borderId="22" xfId="0" applyNumberFormat="1" applyFont="1" applyFill="1" applyBorder="1" applyAlignment="1">
      <alignment horizontal="center"/>
    </xf>
    <xf numFmtId="0" fontId="19" fillId="26" borderId="22" xfId="0" applyFont="1" applyFill="1" applyBorder="1" applyAlignment="1">
      <alignment horizontal="left"/>
    </xf>
    <xf numFmtId="0" fontId="19" fillId="26" borderId="22" xfId="0" applyFont="1" applyFill="1" applyBorder="1" applyAlignment="1">
      <alignment horizontal="center"/>
    </xf>
    <xf numFmtId="0" fontId="9" fillId="26" borderId="22" xfId="0" applyFont="1" applyFill="1" applyBorder="1" applyAlignment="1">
      <alignment horizontal="center"/>
    </xf>
    <xf numFmtId="0" fontId="20" fillId="26" borderId="22" xfId="0" applyFont="1" applyFill="1" applyBorder="1" applyAlignment="1">
      <alignment horizontal="center"/>
    </xf>
    <xf numFmtId="20" fontId="21" fillId="26" borderId="23" xfId="0" applyNumberFormat="1" applyFont="1" applyFill="1" applyBorder="1" applyAlignment="1">
      <alignment horizontal="center"/>
    </xf>
    <xf numFmtId="20" fontId="21" fillId="26" borderId="23" xfId="0" applyNumberFormat="1" applyFont="1" applyFill="1" applyBorder="1" applyAlignment="1">
      <alignment horizontal="center"/>
    </xf>
    <xf numFmtId="49" fontId="18" fillId="26" borderId="23" xfId="0" applyNumberFormat="1" applyFont="1" applyFill="1" applyBorder="1" applyAlignment="1">
      <alignment horizontal="center"/>
    </xf>
    <xf numFmtId="0" fontId="19" fillId="26" borderId="23" xfId="0" applyFont="1" applyFill="1" applyBorder="1" applyAlignment="1">
      <alignment horizontal="left"/>
    </xf>
    <xf numFmtId="0" fontId="19" fillId="26" borderId="23" xfId="0" applyFont="1" applyFill="1" applyBorder="1" applyAlignment="1">
      <alignment horizontal="center"/>
    </xf>
    <xf numFmtId="0" fontId="9" fillId="26" borderId="23" xfId="0" applyFont="1" applyFill="1" applyBorder="1" applyAlignment="1">
      <alignment horizontal="center"/>
    </xf>
    <xf numFmtId="0" fontId="20" fillId="26" borderId="23" xfId="0" applyFont="1" applyFill="1" applyBorder="1" applyAlignment="1">
      <alignment horizontal="center"/>
    </xf>
    <xf numFmtId="20" fontId="9" fillId="26" borderId="23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3" fontId="24" fillId="0" borderId="32" xfId="0" applyNumberFormat="1" applyFont="1" applyBorder="1" applyAlignment="1">
      <alignment horizontal="center"/>
    </xf>
    <xf numFmtId="3" fontId="24" fillId="0" borderId="33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3" fontId="24" fillId="0" borderId="29" xfId="0" applyNumberFormat="1" applyFont="1" applyBorder="1" applyAlignment="1">
      <alignment horizontal="center"/>
    </xf>
    <xf numFmtId="3" fontId="24" fillId="0" borderId="30" xfId="0" applyNumberFormat="1" applyFont="1" applyBorder="1" applyAlignment="1">
      <alignment horizontal="center"/>
    </xf>
    <xf numFmtId="3" fontId="24" fillId="0" borderId="35" xfId="0" applyNumberFormat="1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3" fontId="24" fillId="0" borderId="31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0" fontId="22" fillId="20" borderId="27" xfId="0" applyFont="1" applyFill="1" applyBorder="1" applyAlignment="1">
      <alignment horizontal="center"/>
    </xf>
    <xf numFmtId="0" fontId="22" fillId="20" borderId="36" xfId="0" applyFont="1" applyFill="1" applyBorder="1" applyAlignment="1">
      <alignment horizontal="center"/>
    </xf>
    <xf numFmtId="0" fontId="22" fillId="20" borderId="28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5" fillId="25" borderId="0" xfId="0" applyFont="1" applyFill="1" applyAlignment="1">
      <alignment horizontal="center" shrinkToFit="1"/>
    </xf>
    <xf numFmtId="0" fontId="11" fillId="0" borderId="0" xfId="0" applyFont="1" applyAlignment="1">
      <alignment horizontal="left" vertical="center" shrinkToFit="1"/>
    </xf>
    <xf numFmtId="0" fontId="5" fillId="2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24" borderId="29" xfId="0" applyFont="1" applyFill="1" applyBorder="1" applyAlignment="1">
      <alignment horizontal="center"/>
    </xf>
    <xf numFmtId="0" fontId="9" fillId="24" borderId="3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16" fontId="11" fillId="0" borderId="0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28.7109375" style="6" customWidth="1"/>
    <col min="2" max="2" width="22.7109375" style="6" customWidth="1"/>
    <col min="3" max="3" width="8.140625" style="6" customWidth="1"/>
    <col min="4" max="6" width="4.28125" style="6" customWidth="1"/>
    <col min="7" max="9" width="7.7109375" style="6" customWidth="1"/>
    <col min="10" max="16384" width="11.421875" style="6" customWidth="1"/>
  </cols>
  <sheetData>
    <row r="1" spans="1:9" s="4" customFormat="1" ht="12">
      <c r="A1" s="4" t="s">
        <v>1</v>
      </c>
      <c r="B1" s="5" t="s">
        <v>2</v>
      </c>
      <c r="C1" s="4" t="s">
        <v>3</v>
      </c>
      <c r="D1" s="4" t="s">
        <v>5</v>
      </c>
      <c r="E1" s="4" t="s">
        <v>4</v>
      </c>
      <c r="F1" s="4" t="s">
        <v>6</v>
      </c>
      <c r="G1" s="4" t="s">
        <v>7</v>
      </c>
      <c r="H1" s="4" t="s">
        <v>8</v>
      </c>
      <c r="I1" s="4" t="s">
        <v>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9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weibl. U23 Einzel</v>
      </c>
      <c r="L1" s="200"/>
      <c r="M1" s="200"/>
      <c r="N1" s="200"/>
      <c r="O1" s="200"/>
      <c r="P1" s="200"/>
      <c r="Q1" s="200"/>
      <c r="R1" s="200"/>
      <c r="T1" s="9">
        <v>28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40986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115</v>
      </c>
      <c r="C4" s="205"/>
      <c r="D4" s="11" t="s">
        <v>19</v>
      </c>
      <c r="E4" s="15">
        <v>3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21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116</v>
      </c>
      <c r="B6" s="196"/>
      <c r="C6" s="196"/>
      <c r="D6" s="11" t="s">
        <v>26</v>
      </c>
      <c r="E6" s="17">
        <v>1</v>
      </c>
      <c r="F6" s="18"/>
      <c r="G6" s="10"/>
      <c r="H6" s="10"/>
      <c r="I6" s="10"/>
      <c r="J6" s="10"/>
      <c r="K6" s="203" t="s">
        <v>28</v>
      </c>
      <c r="L6" s="204"/>
      <c r="M6" s="203" t="s">
        <v>29</v>
      </c>
      <c r="N6" s="204"/>
      <c r="O6" s="203" t="s">
        <v>30</v>
      </c>
      <c r="P6" s="204"/>
      <c r="Q6" s="203" t="s">
        <v>31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36</v>
      </c>
      <c r="H7" s="20"/>
      <c r="I7" s="21" t="s">
        <v>37</v>
      </c>
      <c r="J7" s="10"/>
      <c r="K7" s="22" t="s">
        <v>3</v>
      </c>
      <c r="L7" s="23" t="s">
        <v>38</v>
      </c>
      <c r="M7" s="22" t="s">
        <v>39</v>
      </c>
      <c r="N7" s="23" t="s">
        <v>40</v>
      </c>
      <c r="O7" s="22" t="s">
        <v>3</v>
      </c>
      <c r="P7" s="23" t="s">
        <v>38</v>
      </c>
      <c r="Q7" s="22" t="s">
        <v>39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 t="e">
        <f>MATCH("Platz",$A:$A,0)-2</f>
        <v>#N/A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125">
        <v>0.4236111111111111</v>
      </c>
      <c r="B9" s="126" t="s">
        <v>43</v>
      </c>
      <c r="C9" s="127" t="s">
        <v>117</v>
      </c>
      <c r="D9" s="127" t="s">
        <v>48</v>
      </c>
      <c r="E9" s="128" t="s">
        <v>41</v>
      </c>
      <c r="F9" s="129">
        <f>SUM(K9:R9)</f>
        <v>0</v>
      </c>
      <c r="G9" s="129">
        <f>SUM(L9+N9+P9+R9)</f>
        <v>0</v>
      </c>
      <c r="H9" s="130"/>
      <c r="I9" s="131">
        <v>1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138">
        <f>A9</f>
        <v>0.4236111111111111</v>
      </c>
      <c r="B10" s="139" t="s">
        <v>43</v>
      </c>
      <c r="C10" s="140" t="s">
        <v>118</v>
      </c>
      <c r="D10" s="140" t="s">
        <v>48</v>
      </c>
      <c r="E10" s="141" t="s">
        <v>41</v>
      </c>
      <c r="F10" s="142">
        <f>SUM(K10:R10)</f>
        <v>0</v>
      </c>
      <c r="G10" s="142">
        <f>SUM(L10+N10+P10+R10)</f>
        <v>0</v>
      </c>
      <c r="H10" s="130"/>
      <c r="I10" s="143">
        <v>2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144">
        <f>A9</f>
        <v>0.4236111111111111</v>
      </c>
      <c r="B11" s="145" t="s">
        <v>43</v>
      </c>
      <c r="C11" s="146" t="s">
        <v>236</v>
      </c>
      <c r="D11" s="146" t="s">
        <v>50</v>
      </c>
      <c r="E11" s="147" t="s">
        <v>42</v>
      </c>
      <c r="F11" s="148">
        <f>SUM(K11:R11)</f>
        <v>0</v>
      </c>
      <c r="G11" s="148">
        <f>SUM(L11+N11+P11+R11)</f>
        <v>0</v>
      </c>
      <c r="H11" s="130"/>
      <c r="I11" s="149">
        <v>3</v>
      </c>
      <c r="J11" s="2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67">
        <f>A9</f>
        <v>0.4236111111111111</v>
      </c>
      <c r="B12" s="68"/>
      <c r="C12" s="69"/>
      <c r="D12" s="69"/>
      <c r="E12" s="70"/>
      <c r="F12" s="71">
        <f>SUM(K12:R12)</f>
        <v>0</v>
      </c>
      <c r="G12" s="71">
        <f>SUM(L12+N12+P12+R12)</f>
        <v>0</v>
      </c>
      <c r="H12" s="20"/>
      <c r="I12" s="121">
        <v>4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>
      <c r="F19" s="122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5">
    <mergeCell ref="Q6:R6"/>
    <mergeCell ref="B4:C4"/>
    <mergeCell ref="B5:C5"/>
    <mergeCell ref="F4:I4"/>
    <mergeCell ref="E5:F5"/>
    <mergeCell ref="G5:I5"/>
    <mergeCell ref="A6:C6"/>
    <mergeCell ref="K6:L6"/>
    <mergeCell ref="M6:N6"/>
    <mergeCell ref="O6:P6"/>
    <mergeCell ref="B1:D1"/>
    <mergeCell ref="B3:D3"/>
    <mergeCell ref="E1:I1"/>
    <mergeCell ref="K1:R2"/>
    <mergeCell ref="F3:I3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0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Damen Einzel VL</v>
      </c>
      <c r="L1" s="200"/>
      <c r="M1" s="200"/>
      <c r="N1" s="200"/>
      <c r="O1" s="200"/>
      <c r="P1" s="200"/>
      <c r="Q1" s="200"/>
      <c r="R1" s="200"/>
      <c r="T1" s="9">
        <v>29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40979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120</v>
      </c>
      <c r="C4" s="205"/>
      <c r="D4" s="11" t="s">
        <v>19</v>
      </c>
      <c r="E4" s="15">
        <v>12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21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25</v>
      </c>
      <c r="B6" s="196"/>
      <c r="C6" s="196"/>
      <c r="D6" s="11" t="s">
        <v>26</v>
      </c>
      <c r="E6" s="17">
        <v>4</v>
      </c>
      <c r="F6" s="18" t="s">
        <v>27</v>
      </c>
      <c r="G6" s="10"/>
      <c r="H6" s="10"/>
      <c r="I6" s="10"/>
      <c r="J6" s="10"/>
      <c r="K6" s="203" t="s">
        <v>28</v>
      </c>
      <c r="L6" s="204"/>
      <c r="M6" s="203" t="s">
        <v>29</v>
      </c>
      <c r="N6" s="204"/>
      <c r="O6" s="203" t="s">
        <v>30</v>
      </c>
      <c r="P6" s="204"/>
      <c r="Q6" s="203" t="s">
        <v>31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36</v>
      </c>
      <c r="H7" s="20"/>
      <c r="I7" s="21" t="s">
        <v>37</v>
      </c>
      <c r="J7" s="10"/>
      <c r="K7" s="22" t="s">
        <v>3</v>
      </c>
      <c r="L7" s="23" t="s">
        <v>38</v>
      </c>
      <c r="M7" s="22" t="s">
        <v>39</v>
      </c>
      <c r="N7" s="23" t="s">
        <v>40</v>
      </c>
      <c r="O7" s="22" t="s">
        <v>3</v>
      </c>
      <c r="P7" s="23" t="s">
        <v>38</v>
      </c>
      <c r="Q7" s="22" t="s">
        <v>39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 t="e">
        <f>MATCH("Platz",$A:$A,0)-2</f>
        <v>#N/A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125">
        <v>0.6701388888888888</v>
      </c>
      <c r="B9" s="126" t="s">
        <v>43</v>
      </c>
      <c r="C9" s="127" t="s">
        <v>237</v>
      </c>
      <c r="D9" s="127" t="s">
        <v>48</v>
      </c>
      <c r="E9" s="128" t="s">
        <v>41</v>
      </c>
      <c r="F9" s="129">
        <f aca="true" t="shared" si="0" ref="F9:F20">SUM(K9:R9)</f>
        <v>0</v>
      </c>
      <c r="G9" s="129">
        <f aca="true" t="shared" si="1" ref="G9:G20">SUM(L9+N9+P9+R9)</f>
        <v>0</v>
      </c>
      <c r="H9" s="130"/>
      <c r="I9" s="131">
        <v>1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138">
        <f>A9</f>
        <v>0.6701388888888888</v>
      </c>
      <c r="B10" s="139" t="s">
        <v>43</v>
      </c>
      <c r="C10" s="140" t="s">
        <v>238</v>
      </c>
      <c r="D10" s="140" t="s">
        <v>80</v>
      </c>
      <c r="E10" s="141" t="s">
        <v>42</v>
      </c>
      <c r="F10" s="142">
        <f t="shared" si="0"/>
        <v>0</v>
      </c>
      <c r="G10" s="142">
        <f t="shared" si="1"/>
        <v>0</v>
      </c>
      <c r="H10" s="130"/>
      <c r="I10" s="143">
        <v>2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120">
        <f>A9</f>
        <v>0.6701388888888888</v>
      </c>
      <c r="B11" s="49" t="s">
        <v>43</v>
      </c>
      <c r="C11" s="50" t="s">
        <v>239</v>
      </c>
      <c r="D11" s="50" t="s">
        <v>125</v>
      </c>
      <c r="E11" s="51" t="s">
        <v>46</v>
      </c>
      <c r="F11" s="52">
        <f t="shared" si="0"/>
        <v>0</v>
      </c>
      <c r="G11" s="52">
        <f t="shared" si="1"/>
        <v>0</v>
      </c>
      <c r="H11" s="24"/>
      <c r="I11" s="38">
        <v>3</v>
      </c>
      <c r="J11" s="20"/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27">
        <f>A9</f>
        <v>0.6701388888888888</v>
      </c>
      <c r="B12" s="28" t="s">
        <v>43</v>
      </c>
      <c r="C12" s="29" t="s">
        <v>240</v>
      </c>
      <c r="D12" s="29" t="s">
        <v>50</v>
      </c>
      <c r="E12" s="30" t="s">
        <v>42</v>
      </c>
      <c r="F12" s="31">
        <f t="shared" si="0"/>
        <v>0</v>
      </c>
      <c r="G12" s="31">
        <f t="shared" si="1"/>
        <v>0</v>
      </c>
      <c r="H12" s="24"/>
      <c r="I12" s="32">
        <v>4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150">
        <f>A9+EZ_DA_VL!$E$5</f>
        <v>0.704861111111111</v>
      </c>
      <c r="B13" s="139" t="s">
        <v>43</v>
      </c>
      <c r="C13" s="140" t="s">
        <v>121</v>
      </c>
      <c r="D13" s="140" t="s">
        <v>50</v>
      </c>
      <c r="E13" s="141" t="s">
        <v>42</v>
      </c>
      <c r="F13" s="142">
        <f t="shared" si="0"/>
        <v>0</v>
      </c>
      <c r="G13" s="142">
        <f t="shared" si="1"/>
        <v>0</v>
      </c>
      <c r="H13" s="151"/>
      <c r="I13" s="152">
        <v>1</v>
      </c>
      <c r="J13" s="47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150">
        <f>A13</f>
        <v>0.704861111111111</v>
      </c>
      <c r="B14" s="139" t="s">
        <v>43</v>
      </c>
      <c r="C14" s="140" t="s">
        <v>122</v>
      </c>
      <c r="D14" s="140" t="s">
        <v>64</v>
      </c>
      <c r="E14" s="141" t="s">
        <v>41</v>
      </c>
      <c r="F14" s="142">
        <f t="shared" si="0"/>
        <v>0</v>
      </c>
      <c r="G14" s="142">
        <f t="shared" si="1"/>
        <v>0</v>
      </c>
      <c r="H14" s="151"/>
      <c r="I14" s="152">
        <v>2</v>
      </c>
      <c r="J14" s="47"/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153">
        <f>A13</f>
        <v>0.704861111111111</v>
      </c>
      <c r="B15" s="145" t="s">
        <v>43</v>
      </c>
      <c r="C15" s="146" t="s">
        <v>241</v>
      </c>
      <c r="D15" s="146" t="s">
        <v>79</v>
      </c>
      <c r="E15" s="147" t="s">
        <v>46</v>
      </c>
      <c r="F15" s="148">
        <f t="shared" si="0"/>
        <v>0</v>
      </c>
      <c r="G15" s="148">
        <f t="shared" si="1"/>
        <v>0</v>
      </c>
      <c r="H15" s="151"/>
      <c r="I15" s="154">
        <v>3</v>
      </c>
      <c r="J15" s="47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155">
        <f>A13</f>
        <v>0.704861111111111</v>
      </c>
      <c r="B16" s="156" t="s">
        <v>43</v>
      </c>
      <c r="C16" s="157" t="s">
        <v>242</v>
      </c>
      <c r="D16" s="157" t="s">
        <v>48</v>
      </c>
      <c r="E16" s="158" t="s">
        <v>41</v>
      </c>
      <c r="F16" s="159">
        <f t="shared" si="0"/>
        <v>0</v>
      </c>
      <c r="G16" s="159">
        <f t="shared" si="1"/>
        <v>0</v>
      </c>
      <c r="H16" s="151"/>
      <c r="I16" s="160">
        <v>4</v>
      </c>
      <c r="J16" s="47"/>
      <c r="K16" s="26"/>
      <c r="L16" s="26"/>
      <c r="M16" s="26"/>
      <c r="N16" s="26"/>
      <c r="O16" s="26"/>
      <c r="P16" s="26"/>
      <c r="Q16" s="26"/>
      <c r="R16" s="26"/>
    </row>
    <row r="17" spans="1:18" ht="15" customHeight="1">
      <c r="A17" s="161">
        <f>A13+EZ_DA_VL!$E$5</f>
        <v>0.7395833333333333</v>
      </c>
      <c r="B17" s="162" t="s">
        <v>43</v>
      </c>
      <c r="C17" s="163" t="s">
        <v>123</v>
      </c>
      <c r="D17" s="163" t="s">
        <v>50</v>
      </c>
      <c r="E17" s="164" t="s">
        <v>42</v>
      </c>
      <c r="F17" s="165">
        <f t="shared" si="0"/>
        <v>0</v>
      </c>
      <c r="G17" s="165">
        <f t="shared" si="1"/>
        <v>0</v>
      </c>
      <c r="H17" s="151"/>
      <c r="I17" s="166">
        <v>1</v>
      </c>
      <c r="J17" s="47"/>
      <c r="K17" s="26"/>
      <c r="L17" s="26"/>
      <c r="M17" s="26"/>
      <c r="N17" s="26"/>
      <c r="O17" s="26"/>
      <c r="P17" s="26"/>
      <c r="Q17" s="26"/>
      <c r="R17" s="26"/>
    </row>
    <row r="18" spans="1:18" ht="15" customHeight="1">
      <c r="A18" s="138">
        <f>A17</f>
        <v>0.7395833333333333</v>
      </c>
      <c r="B18" s="139" t="s">
        <v>43</v>
      </c>
      <c r="C18" s="140" t="s">
        <v>124</v>
      </c>
      <c r="D18" s="140" t="s">
        <v>125</v>
      </c>
      <c r="E18" s="141" t="s">
        <v>46</v>
      </c>
      <c r="F18" s="142">
        <f t="shared" si="0"/>
        <v>0</v>
      </c>
      <c r="G18" s="142">
        <f t="shared" si="1"/>
        <v>0</v>
      </c>
      <c r="H18" s="151"/>
      <c r="I18" s="152">
        <v>2</v>
      </c>
      <c r="J18" s="47"/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120">
        <f>A17</f>
        <v>0.7395833333333333</v>
      </c>
      <c r="B19" s="49" t="s">
        <v>43</v>
      </c>
      <c r="C19" s="50" t="s">
        <v>243</v>
      </c>
      <c r="D19" s="50" t="s">
        <v>77</v>
      </c>
      <c r="E19" s="51" t="s">
        <v>42</v>
      </c>
      <c r="F19" s="52">
        <f t="shared" si="0"/>
        <v>0</v>
      </c>
      <c r="G19" s="52">
        <f t="shared" si="1"/>
        <v>0</v>
      </c>
      <c r="H19" s="45"/>
      <c r="I19" s="53">
        <v>3</v>
      </c>
      <c r="J19" s="47"/>
      <c r="K19" s="26"/>
      <c r="L19" s="26"/>
      <c r="M19" s="26"/>
      <c r="N19" s="26"/>
      <c r="O19" s="26"/>
      <c r="P19" s="26"/>
      <c r="Q19" s="26"/>
      <c r="R19" s="26"/>
    </row>
    <row r="20" spans="1:18" ht="15" customHeight="1">
      <c r="A20" s="132">
        <f>A17</f>
        <v>0.7395833333333333</v>
      </c>
      <c r="B20" s="133" t="s">
        <v>43</v>
      </c>
      <c r="C20" s="134" t="s">
        <v>244</v>
      </c>
      <c r="D20" s="134" t="s">
        <v>64</v>
      </c>
      <c r="E20" s="135" t="s">
        <v>41</v>
      </c>
      <c r="F20" s="136">
        <f t="shared" si="0"/>
        <v>0</v>
      </c>
      <c r="G20" s="136">
        <f t="shared" si="1"/>
        <v>0</v>
      </c>
      <c r="H20" s="45"/>
      <c r="I20" s="137">
        <v>4</v>
      </c>
      <c r="J20" s="47"/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</row>
    <row r="21" ht="1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5">
    <mergeCell ref="B1:D1"/>
    <mergeCell ref="B3:D3"/>
    <mergeCell ref="E1:I1"/>
    <mergeCell ref="K1:R2"/>
    <mergeCell ref="F3:I3"/>
    <mergeCell ref="Q6:R6"/>
    <mergeCell ref="B4:C4"/>
    <mergeCell ref="B5:C5"/>
    <mergeCell ref="F4:I4"/>
    <mergeCell ref="E5:F5"/>
    <mergeCell ref="G5:I5"/>
    <mergeCell ref="A6:C6"/>
    <mergeCell ref="K6:L6"/>
    <mergeCell ref="M6:N6"/>
    <mergeCell ref="O6:P6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0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Damen-A Einzel VL</v>
      </c>
      <c r="L1" s="200"/>
      <c r="M1" s="200"/>
      <c r="N1" s="200"/>
      <c r="O1" s="200"/>
      <c r="P1" s="200"/>
      <c r="Q1" s="200"/>
      <c r="R1" s="200"/>
      <c r="T1" s="9">
        <v>30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40979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127</v>
      </c>
      <c r="C4" s="205"/>
      <c r="D4" s="11" t="s">
        <v>19</v>
      </c>
      <c r="E4" s="15">
        <v>12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68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128</v>
      </c>
      <c r="B6" s="196"/>
      <c r="C6" s="196"/>
      <c r="D6" s="11" t="s">
        <v>26</v>
      </c>
      <c r="E6" s="17">
        <v>4</v>
      </c>
      <c r="F6" s="18" t="s">
        <v>27</v>
      </c>
      <c r="G6" s="10"/>
      <c r="H6" s="10"/>
      <c r="I6" s="10"/>
      <c r="J6" s="10"/>
      <c r="K6" s="203" t="s">
        <v>69</v>
      </c>
      <c r="L6" s="204"/>
      <c r="M6" s="203" t="s">
        <v>70</v>
      </c>
      <c r="N6" s="204"/>
      <c r="O6" s="203" t="s">
        <v>71</v>
      </c>
      <c r="P6" s="204"/>
      <c r="Q6" s="203" t="s">
        <v>72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36</v>
      </c>
      <c r="H7" s="20"/>
      <c r="I7" s="21" t="s">
        <v>37</v>
      </c>
      <c r="J7" s="10"/>
      <c r="K7" s="22" t="s">
        <v>3</v>
      </c>
      <c r="L7" s="23" t="s">
        <v>38</v>
      </c>
      <c r="M7" s="22" t="s">
        <v>39</v>
      </c>
      <c r="N7" s="23" t="s">
        <v>40</v>
      </c>
      <c r="O7" s="22" t="s">
        <v>3</v>
      </c>
      <c r="P7" s="23" t="s">
        <v>38</v>
      </c>
      <c r="Q7" s="22" t="s">
        <v>39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 t="e">
        <f>MATCH("Platz",$A:$A,0)-2</f>
        <v>#N/A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125">
        <v>0.4479166666666667</v>
      </c>
      <c r="B9" s="126" t="s">
        <v>43</v>
      </c>
      <c r="C9" s="127" t="s">
        <v>245</v>
      </c>
      <c r="D9" s="127" t="s">
        <v>48</v>
      </c>
      <c r="E9" s="128" t="s">
        <v>41</v>
      </c>
      <c r="F9" s="129">
        <f aca="true" t="shared" si="0" ref="F9:F20">SUM(K9:R9)</f>
        <v>0</v>
      </c>
      <c r="G9" s="129">
        <f aca="true" t="shared" si="1" ref="G9:G20">SUM(L9+N9+P9+R9)</f>
        <v>0</v>
      </c>
      <c r="H9" s="130"/>
      <c r="I9" s="131">
        <v>5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138">
        <f>A9</f>
        <v>0.4479166666666667</v>
      </c>
      <c r="B10" s="139" t="s">
        <v>43</v>
      </c>
      <c r="C10" s="140" t="s">
        <v>246</v>
      </c>
      <c r="D10" s="140" t="s">
        <v>64</v>
      </c>
      <c r="E10" s="141" t="s">
        <v>41</v>
      </c>
      <c r="F10" s="142">
        <f t="shared" si="0"/>
        <v>0</v>
      </c>
      <c r="G10" s="142">
        <f t="shared" si="1"/>
        <v>0</v>
      </c>
      <c r="H10" s="130"/>
      <c r="I10" s="143">
        <v>6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120">
        <f>A9</f>
        <v>0.4479166666666667</v>
      </c>
      <c r="B11" s="49" t="s">
        <v>43</v>
      </c>
      <c r="C11" s="50" t="s">
        <v>247</v>
      </c>
      <c r="D11" s="50" t="s">
        <v>80</v>
      </c>
      <c r="E11" s="51" t="s">
        <v>42</v>
      </c>
      <c r="F11" s="52">
        <f t="shared" si="0"/>
        <v>0</v>
      </c>
      <c r="G11" s="52">
        <f t="shared" si="1"/>
        <v>0</v>
      </c>
      <c r="H11" s="24"/>
      <c r="I11" s="38">
        <v>7</v>
      </c>
      <c r="J11" s="2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27">
        <f>A9</f>
        <v>0.4479166666666667</v>
      </c>
      <c r="B12" s="28" t="s">
        <v>43</v>
      </c>
      <c r="C12" s="29" t="s">
        <v>248</v>
      </c>
      <c r="D12" s="29" t="s">
        <v>64</v>
      </c>
      <c r="E12" s="30" t="s">
        <v>41</v>
      </c>
      <c r="F12" s="31">
        <f t="shared" si="0"/>
        <v>0</v>
      </c>
      <c r="G12" s="31">
        <f t="shared" si="1"/>
        <v>0</v>
      </c>
      <c r="H12" s="24"/>
      <c r="I12" s="32">
        <v>8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150">
        <f>A9+EZ_DAA_VL!$E$5</f>
        <v>0.4826388888888889</v>
      </c>
      <c r="B13" s="139" t="s">
        <v>43</v>
      </c>
      <c r="C13" s="140" t="s">
        <v>129</v>
      </c>
      <c r="D13" s="140" t="s">
        <v>64</v>
      </c>
      <c r="E13" s="141" t="s">
        <v>41</v>
      </c>
      <c r="F13" s="142">
        <f t="shared" si="0"/>
        <v>0</v>
      </c>
      <c r="G13" s="142">
        <f t="shared" si="1"/>
        <v>0</v>
      </c>
      <c r="H13" s="151"/>
      <c r="I13" s="152">
        <v>5</v>
      </c>
      <c r="J13" s="47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150">
        <f>A13</f>
        <v>0.4826388888888889</v>
      </c>
      <c r="B14" s="139" t="s">
        <v>43</v>
      </c>
      <c r="C14" s="140" t="s">
        <v>130</v>
      </c>
      <c r="D14" s="140" t="s">
        <v>131</v>
      </c>
      <c r="E14" s="141" t="s">
        <v>42</v>
      </c>
      <c r="F14" s="142">
        <f t="shared" si="0"/>
        <v>0</v>
      </c>
      <c r="G14" s="142">
        <f t="shared" si="1"/>
        <v>0</v>
      </c>
      <c r="H14" s="151"/>
      <c r="I14" s="152">
        <v>6</v>
      </c>
      <c r="J14" s="47"/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153">
        <f>A13</f>
        <v>0.4826388888888889</v>
      </c>
      <c r="B15" s="145" t="s">
        <v>43</v>
      </c>
      <c r="C15" s="146" t="s">
        <v>249</v>
      </c>
      <c r="D15" s="146" t="s">
        <v>74</v>
      </c>
      <c r="E15" s="147" t="s">
        <v>42</v>
      </c>
      <c r="F15" s="148">
        <f t="shared" si="0"/>
        <v>0</v>
      </c>
      <c r="G15" s="148">
        <f t="shared" si="1"/>
        <v>0</v>
      </c>
      <c r="H15" s="151"/>
      <c r="I15" s="154">
        <v>7</v>
      </c>
      <c r="J15" s="47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155">
        <f>A13</f>
        <v>0.4826388888888889</v>
      </c>
      <c r="B16" s="156" t="s">
        <v>43</v>
      </c>
      <c r="C16" s="157" t="s">
        <v>250</v>
      </c>
      <c r="D16" s="157" t="s">
        <v>64</v>
      </c>
      <c r="E16" s="158" t="s">
        <v>41</v>
      </c>
      <c r="F16" s="159">
        <f t="shared" si="0"/>
        <v>0</v>
      </c>
      <c r="G16" s="159">
        <f t="shared" si="1"/>
        <v>0</v>
      </c>
      <c r="H16" s="151"/>
      <c r="I16" s="160">
        <v>8</v>
      </c>
      <c r="J16" s="47"/>
      <c r="K16" s="26"/>
      <c r="L16" s="26"/>
      <c r="M16" s="26"/>
      <c r="N16" s="26"/>
      <c r="O16" s="26"/>
      <c r="P16" s="26"/>
      <c r="Q16" s="26"/>
      <c r="R16" s="26"/>
    </row>
    <row r="17" spans="1:18" ht="15" customHeight="1">
      <c r="A17" s="161">
        <f>A13+EZ_DAA_VL!$E$5</f>
        <v>0.5173611111111112</v>
      </c>
      <c r="B17" s="162" t="s">
        <v>43</v>
      </c>
      <c r="C17" s="163" t="s">
        <v>132</v>
      </c>
      <c r="D17" s="163" t="s">
        <v>64</v>
      </c>
      <c r="E17" s="164" t="s">
        <v>41</v>
      </c>
      <c r="F17" s="165">
        <f t="shared" si="0"/>
        <v>0</v>
      </c>
      <c r="G17" s="165">
        <f t="shared" si="1"/>
        <v>0</v>
      </c>
      <c r="H17" s="151"/>
      <c r="I17" s="166">
        <v>5</v>
      </c>
      <c r="J17" s="47"/>
      <c r="K17" s="26"/>
      <c r="L17" s="26"/>
      <c r="M17" s="26"/>
      <c r="N17" s="26"/>
      <c r="O17" s="26"/>
      <c r="P17" s="26"/>
      <c r="Q17" s="26"/>
      <c r="R17" s="26"/>
    </row>
    <row r="18" spans="1:18" ht="15" customHeight="1">
      <c r="A18" s="138">
        <f>A17</f>
        <v>0.5173611111111112</v>
      </c>
      <c r="B18" s="139" t="s">
        <v>43</v>
      </c>
      <c r="C18" s="140" t="s">
        <v>133</v>
      </c>
      <c r="D18" s="140" t="s">
        <v>86</v>
      </c>
      <c r="E18" s="141" t="s">
        <v>46</v>
      </c>
      <c r="F18" s="142">
        <f t="shared" si="0"/>
        <v>0</v>
      </c>
      <c r="G18" s="142">
        <f t="shared" si="1"/>
        <v>0</v>
      </c>
      <c r="H18" s="151"/>
      <c r="I18" s="152">
        <v>6</v>
      </c>
      <c r="J18" s="47"/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120">
        <f>A17</f>
        <v>0.5173611111111112</v>
      </c>
      <c r="B19" s="49" t="s">
        <v>43</v>
      </c>
      <c r="C19" s="50" t="s">
        <v>251</v>
      </c>
      <c r="D19" s="50" t="s">
        <v>50</v>
      </c>
      <c r="E19" s="51" t="s">
        <v>42</v>
      </c>
      <c r="F19" s="52">
        <f t="shared" si="0"/>
        <v>0</v>
      </c>
      <c r="G19" s="52">
        <f t="shared" si="1"/>
        <v>0</v>
      </c>
      <c r="H19" s="45"/>
      <c r="I19" s="53">
        <v>7</v>
      </c>
      <c r="J19" s="47"/>
      <c r="K19" s="26"/>
      <c r="L19" s="26"/>
      <c r="M19" s="26"/>
      <c r="N19" s="26"/>
      <c r="O19" s="26"/>
      <c r="P19" s="26"/>
      <c r="Q19" s="26"/>
      <c r="R19" s="26"/>
    </row>
    <row r="20" spans="1:18" ht="15" customHeight="1">
      <c r="A20" s="132">
        <f>A17</f>
        <v>0.5173611111111112</v>
      </c>
      <c r="B20" s="133" t="s">
        <v>43</v>
      </c>
      <c r="C20" s="134" t="s">
        <v>252</v>
      </c>
      <c r="D20" s="134" t="s">
        <v>93</v>
      </c>
      <c r="E20" s="135" t="s">
        <v>46</v>
      </c>
      <c r="F20" s="136">
        <f t="shared" si="0"/>
        <v>0</v>
      </c>
      <c r="G20" s="136">
        <f t="shared" si="1"/>
        <v>0</v>
      </c>
      <c r="H20" s="45"/>
      <c r="I20" s="137">
        <v>8</v>
      </c>
      <c r="J20" s="47"/>
      <c r="K20" s="26"/>
      <c r="L20" s="26"/>
      <c r="M20" s="26"/>
      <c r="N20" s="26"/>
      <c r="O20" s="26"/>
      <c r="P20" s="26"/>
      <c r="Q20" s="26"/>
      <c r="R20" s="26"/>
    </row>
    <row r="21" ht="1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5">
    <mergeCell ref="Q6:R6"/>
    <mergeCell ref="B4:C4"/>
    <mergeCell ref="B5:C5"/>
    <mergeCell ref="F4:I4"/>
    <mergeCell ref="E5:F5"/>
    <mergeCell ref="G5:I5"/>
    <mergeCell ref="A6:C6"/>
    <mergeCell ref="K6:L6"/>
    <mergeCell ref="M6:N6"/>
    <mergeCell ref="O6:P6"/>
    <mergeCell ref="B1:D1"/>
    <mergeCell ref="B3:D3"/>
    <mergeCell ref="E1:I1"/>
    <mergeCell ref="K1:R2"/>
    <mergeCell ref="F3:I3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9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Damen-B Einzel VL</v>
      </c>
      <c r="L1" s="200"/>
      <c r="M1" s="200"/>
      <c r="N1" s="200"/>
      <c r="O1" s="200"/>
      <c r="P1" s="200"/>
      <c r="Q1" s="200"/>
      <c r="R1" s="200"/>
      <c r="T1" s="9">
        <v>31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40979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135</v>
      </c>
      <c r="C4" s="205"/>
      <c r="D4" s="11" t="s">
        <v>19</v>
      </c>
      <c r="E4" s="15">
        <v>8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68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136</v>
      </c>
      <c r="B6" s="196"/>
      <c r="C6" s="196"/>
      <c r="D6" s="11" t="s">
        <v>26</v>
      </c>
      <c r="E6" s="17">
        <v>4</v>
      </c>
      <c r="F6" s="18" t="s">
        <v>27</v>
      </c>
      <c r="G6" s="10"/>
      <c r="H6" s="10"/>
      <c r="I6" s="10"/>
      <c r="J6" s="10"/>
      <c r="K6" s="203" t="s">
        <v>69</v>
      </c>
      <c r="L6" s="204"/>
      <c r="M6" s="203" t="s">
        <v>70</v>
      </c>
      <c r="N6" s="204"/>
      <c r="O6" s="203" t="s">
        <v>71</v>
      </c>
      <c r="P6" s="204"/>
      <c r="Q6" s="203" t="s">
        <v>72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36</v>
      </c>
      <c r="H7" s="20"/>
      <c r="I7" s="21" t="s">
        <v>37</v>
      </c>
      <c r="J7" s="10"/>
      <c r="K7" s="22" t="s">
        <v>3</v>
      </c>
      <c r="L7" s="23" t="s">
        <v>38</v>
      </c>
      <c r="M7" s="22" t="s">
        <v>39</v>
      </c>
      <c r="N7" s="23" t="s">
        <v>40</v>
      </c>
      <c r="O7" s="22" t="s">
        <v>3</v>
      </c>
      <c r="P7" s="23" t="s">
        <v>38</v>
      </c>
      <c r="Q7" s="22" t="s">
        <v>39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 t="e">
        <f>MATCH("Platz",$A:$A,0)-2</f>
        <v>#N/A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125">
        <v>0.375</v>
      </c>
      <c r="B9" s="126" t="s">
        <v>43</v>
      </c>
      <c r="C9" s="127" t="s">
        <v>137</v>
      </c>
      <c r="D9" s="127" t="s">
        <v>48</v>
      </c>
      <c r="E9" s="128" t="s">
        <v>41</v>
      </c>
      <c r="F9" s="129">
        <f aca="true" t="shared" si="0" ref="F9:F16">SUM(K9:R9)</f>
        <v>0</v>
      </c>
      <c r="G9" s="129">
        <f aca="true" t="shared" si="1" ref="G9:G16">SUM(L9+N9+P9+R9)</f>
        <v>0</v>
      </c>
      <c r="H9" s="130"/>
      <c r="I9" s="131">
        <v>5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138">
        <f>A9</f>
        <v>0.375</v>
      </c>
      <c r="B10" s="139" t="s">
        <v>43</v>
      </c>
      <c r="C10" s="140" t="s">
        <v>138</v>
      </c>
      <c r="D10" s="140" t="s">
        <v>80</v>
      </c>
      <c r="E10" s="141" t="s">
        <v>42</v>
      </c>
      <c r="F10" s="142">
        <f t="shared" si="0"/>
        <v>0</v>
      </c>
      <c r="G10" s="142">
        <f t="shared" si="1"/>
        <v>0</v>
      </c>
      <c r="H10" s="130"/>
      <c r="I10" s="143">
        <v>6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144">
        <f>A9</f>
        <v>0.375</v>
      </c>
      <c r="B11" s="145" t="s">
        <v>43</v>
      </c>
      <c r="C11" s="146" t="s">
        <v>253</v>
      </c>
      <c r="D11" s="146" t="s">
        <v>63</v>
      </c>
      <c r="E11" s="147" t="s">
        <v>41</v>
      </c>
      <c r="F11" s="148">
        <f t="shared" si="0"/>
        <v>0</v>
      </c>
      <c r="G11" s="148">
        <f t="shared" si="1"/>
        <v>0</v>
      </c>
      <c r="H11" s="130"/>
      <c r="I11" s="149">
        <v>7</v>
      </c>
      <c r="J11" s="2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138">
        <f>A9</f>
        <v>0.375</v>
      </c>
      <c r="B12" s="139" t="s">
        <v>43</v>
      </c>
      <c r="C12" s="140" t="s">
        <v>254</v>
      </c>
      <c r="D12" s="140" t="s">
        <v>48</v>
      </c>
      <c r="E12" s="141" t="s">
        <v>41</v>
      </c>
      <c r="F12" s="142">
        <f t="shared" si="0"/>
        <v>0</v>
      </c>
      <c r="G12" s="142">
        <f t="shared" si="1"/>
        <v>0</v>
      </c>
      <c r="H12" s="130"/>
      <c r="I12" s="143">
        <v>8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150">
        <f>A9+EZ_DAB_VL!$E$5</f>
        <v>0.4097222222222222</v>
      </c>
      <c r="B13" s="139" t="s">
        <v>43</v>
      </c>
      <c r="C13" s="140" t="s">
        <v>139</v>
      </c>
      <c r="D13" s="140" t="s">
        <v>80</v>
      </c>
      <c r="E13" s="141" t="s">
        <v>42</v>
      </c>
      <c r="F13" s="142">
        <f t="shared" si="0"/>
        <v>0</v>
      </c>
      <c r="G13" s="142">
        <f t="shared" si="1"/>
        <v>0</v>
      </c>
      <c r="H13" s="151"/>
      <c r="I13" s="152">
        <v>5</v>
      </c>
      <c r="J13" s="47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150">
        <f>A13</f>
        <v>0.4097222222222222</v>
      </c>
      <c r="B14" s="139" t="s">
        <v>43</v>
      </c>
      <c r="C14" s="140" t="s">
        <v>140</v>
      </c>
      <c r="D14" s="140" t="s">
        <v>63</v>
      </c>
      <c r="E14" s="141" t="s">
        <v>41</v>
      </c>
      <c r="F14" s="142">
        <f t="shared" si="0"/>
        <v>0</v>
      </c>
      <c r="G14" s="142">
        <f t="shared" si="1"/>
        <v>0</v>
      </c>
      <c r="H14" s="151"/>
      <c r="I14" s="152">
        <v>6</v>
      </c>
      <c r="J14" s="47"/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48">
        <f>A13</f>
        <v>0.4097222222222222</v>
      </c>
      <c r="B15" s="49" t="s">
        <v>43</v>
      </c>
      <c r="C15" s="50" t="s">
        <v>255</v>
      </c>
      <c r="D15" s="50" t="s">
        <v>74</v>
      </c>
      <c r="E15" s="51" t="s">
        <v>42</v>
      </c>
      <c r="F15" s="52">
        <f t="shared" si="0"/>
        <v>0</v>
      </c>
      <c r="G15" s="52">
        <f t="shared" si="1"/>
        <v>0</v>
      </c>
      <c r="H15" s="45"/>
      <c r="I15" s="53">
        <v>7</v>
      </c>
      <c r="J15" s="47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167">
        <f>A13</f>
        <v>0.4097222222222222</v>
      </c>
      <c r="B16" s="133" t="s">
        <v>43</v>
      </c>
      <c r="C16" s="134" t="s">
        <v>256</v>
      </c>
      <c r="D16" s="134" t="s">
        <v>93</v>
      </c>
      <c r="E16" s="135" t="s">
        <v>46</v>
      </c>
      <c r="F16" s="136">
        <f t="shared" si="0"/>
        <v>0</v>
      </c>
      <c r="G16" s="136">
        <f t="shared" si="1"/>
        <v>0</v>
      </c>
      <c r="H16" s="45"/>
      <c r="I16" s="137">
        <v>8</v>
      </c>
      <c r="J16" s="47"/>
      <c r="K16" s="26"/>
      <c r="L16" s="26"/>
      <c r="M16" s="26"/>
      <c r="N16" s="26"/>
      <c r="O16" s="26"/>
      <c r="P16" s="26"/>
      <c r="Q16" s="26"/>
      <c r="R16" s="26"/>
    </row>
    <row r="17" ht="15" customHeight="1"/>
    <row r="18" ht="12.75" customHeight="1"/>
    <row r="19" ht="12.75" customHeight="1">
      <c r="F19" s="122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5">
    <mergeCell ref="B1:D1"/>
    <mergeCell ref="B3:D3"/>
    <mergeCell ref="E1:I1"/>
    <mergeCell ref="K1:R2"/>
    <mergeCell ref="F3:I3"/>
    <mergeCell ref="Q6:R6"/>
    <mergeCell ref="B4:C4"/>
    <mergeCell ref="B5:C5"/>
    <mergeCell ref="F4:I4"/>
    <mergeCell ref="E5:F5"/>
    <mergeCell ref="G5:I5"/>
    <mergeCell ref="A6:C6"/>
    <mergeCell ref="K6:L6"/>
    <mergeCell ref="M6:N6"/>
    <mergeCell ref="O6:P6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männl. U23 Einzel VL</v>
      </c>
      <c r="L1" s="200"/>
      <c r="M1" s="200"/>
      <c r="N1" s="200"/>
      <c r="O1" s="200"/>
      <c r="P1" s="200"/>
      <c r="Q1" s="200"/>
      <c r="R1" s="200"/>
      <c r="T1" s="9">
        <v>33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40979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142</v>
      </c>
      <c r="C4" s="205"/>
      <c r="D4" s="11" t="s">
        <v>19</v>
      </c>
      <c r="E4" s="15">
        <v>8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21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25</v>
      </c>
      <c r="B6" s="196"/>
      <c r="C6" s="196"/>
      <c r="D6" s="11" t="s">
        <v>26</v>
      </c>
      <c r="E6" s="17">
        <v>4</v>
      </c>
      <c r="F6" s="18" t="s">
        <v>27</v>
      </c>
      <c r="G6" s="10"/>
      <c r="H6" s="10"/>
      <c r="I6" s="10"/>
      <c r="J6" s="10"/>
      <c r="K6" s="203" t="s">
        <v>28</v>
      </c>
      <c r="L6" s="204"/>
      <c r="M6" s="203" t="s">
        <v>29</v>
      </c>
      <c r="N6" s="204"/>
      <c r="O6" s="203" t="s">
        <v>30</v>
      </c>
      <c r="P6" s="204"/>
      <c r="Q6" s="203" t="s">
        <v>31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36</v>
      </c>
      <c r="H7" s="20"/>
      <c r="I7" s="21" t="s">
        <v>37</v>
      </c>
      <c r="J7" s="10"/>
      <c r="K7" s="22" t="s">
        <v>3</v>
      </c>
      <c r="L7" s="23" t="s">
        <v>38</v>
      </c>
      <c r="M7" s="22" t="s">
        <v>39</v>
      </c>
      <c r="N7" s="23" t="s">
        <v>40</v>
      </c>
      <c r="O7" s="22" t="s">
        <v>3</v>
      </c>
      <c r="P7" s="23" t="s">
        <v>38</v>
      </c>
      <c r="Q7" s="22" t="s">
        <v>39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 t="e">
        <f>MATCH("Platz",$A:$A,0)-2</f>
        <v>#N/A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125">
        <v>0.40972222222222227</v>
      </c>
      <c r="B9" s="126" t="s">
        <v>43</v>
      </c>
      <c r="C9" s="127" t="s">
        <v>143</v>
      </c>
      <c r="D9" s="127" t="s">
        <v>144</v>
      </c>
      <c r="E9" s="128" t="s">
        <v>46</v>
      </c>
      <c r="F9" s="129">
        <f aca="true" t="shared" si="0" ref="F9:F16">SUM(K9:R9)</f>
        <v>0</v>
      </c>
      <c r="G9" s="129">
        <f aca="true" t="shared" si="1" ref="G9:G16">SUM(L9+N9+P9+R9)</f>
        <v>0</v>
      </c>
      <c r="H9" s="130"/>
      <c r="I9" s="131">
        <v>1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138">
        <f>A9</f>
        <v>0.40972222222222227</v>
      </c>
      <c r="B10" s="139" t="s">
        <v>43</v>
      </c>
      <c r="C10" s="140" t="s">
        <v>145</v>
      </c>
      <c r="D10" s="140" t="s">
        <v>80</v>
      </c>
      <c r="E10" s="141" t="s">
        <v>42</v>
      </c>
      <c r="F10" s="142">
        <f t="shared" si="0"/>
        <v>0</v>
      </c>
      <c r="G10" s="142">
        <f t="shared" si="1"/>
        <v>0</v>
      </c>
      <c r="H10" s="130"/>
      <c r="I10" s="143">
        <v>2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144">
        <f>A9</f>
        <v>0.40972222222222227</v>
      </c>
      <c r="B11" s="145" t="s">
        <v>43</v>
      </c>
      <c r="C11" s="146" t="s">
        <v>257</v>
      </c>
      <c r="D11" s="146" t="s">
        <v>48</v>
      </c>
      <c r="E11" s="147" t="s">
        <v>41</v>
      </c>
      <c r="F11" s="148">
        <f t="shared" si="0"/>
        <v>0</v>
      </c>
      <c r="G11" s="148">
        <f t="shared" si="1"/>
        <v>0</v>
      </c>
      <c r="H11" s="130"/>
      <c r="I11" s="149">
        <v>3</v>
      </c>
      <c r="J11" s="2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138">
        <f>A9</f>
        <v>0.40972222222222227</v>
      </c>
      <c r="B12" s="139" t="s">
        <v>43</v>
      </c>
      <c r="C12" s="140" t="s">
        <v>258</v>
      </c>
      <c r="D12" s="140" t="s">
        <v>76</v>
      </c>
      <c r="E12" s="141" t="s">
        <v>46</v>
      </c>
      <c r="F12" s="142">
        <f t="shared" si="0"/>
        <v>0</v>
      </c>
      <c r="G12" s="142">
        <f t="shared" si="1"/>
        <v>0</v>
      </c>
      <c r="H12" s="130"/>
      <c r="I12" s="143">
        <v>4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150">
        <f>A9+EZ_MU23_VL!$E$5</f>
        <v>0.4444444444444445</v>
      </c>
      <c r="B13" s="139" t="s">
        <v>43</v>
      </c>
      <c r="C13" s="140" t="s">
        <v>146</v>
      </c>
      <c r="D13" s="140" t="s">
        <v>50</v>
      </c>
      <c r="E13" s="141" t="s">
        <v>42</v>
      </c>
      <c r="F13" s="142">
        <f t="shared" si="0"/>
        <v>0</v>
      </c>
      <c r="G13" s="142">
        <f t="shared" si="1"/>
        <v>0</v>
      </c>
      <c r="H13" s="151"/>
      <c r="I13" s="152">
        <v>1</v>
      </c>
      <c r="J13" s="47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150">
        <f>A13</f>
        <v>0.4444444444444445</v>
      </c>
      <c r="B14" s="139" t="s">
        <v>43</v>
      </c>
      <c r="C14" s="140" t="s">
        <v>147</v>
      </c>
      <c r="D14" s="140" t="s">
        <v>64</v>
      </c>
      <c r="E14" s="141" t="s">
        <v>41</v>
      </c>
      <c r="F14" s="142">
        <f t="shared" si="0"/>
        <v>0</v>
      </c>
      <c r="G14" s="142">
        <f t="shared" si="1"/>
        <v>0</v>
      </c>
      <c r="H14" s="151"/>
      <c r="I14" s="152">
        <v>2</v>
      </c>
      <c r="J14" s="47"/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153">
        <f>A13</f>
        <v>0.4444444444444445</v>
      </c>
      <c r="B15" s="145" t="s">
        <v>43</v>
      </c>
      <c r="C15" s="146" t="s">
        <v>259</v>
      </c>
      <c r="D15" s="146" t="s">
        <v>80</v>
      </c>
      <c r="E15" s="147" t="s">
        <v>42</v>
      </c>
      <c r="F15" s="148">
        <f t="shared" si="0"/>
        <v>0</v>
      </c>
      <c r="G15" s="148">
        <f t="shared" si="1"/>
        <v>0</v>
      </c>
      <c r="H15" s="151"/>
      <c r="I15" s="154">
        <v>3</v>
      </c>
      <c r="J15" s="47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168">
        <f>A13</f>
        <v>0.4444444444444445</v>
      </c>
      <c r="B16" s="169" t="s">
        <v>43</v>
      </c>
      <c r="C16" s="170" t="s">
        <v>260</v>
      </c>
      <c r="D16" s="170" t="s">
        <v>144</v>
      </c>
      <c r="E16" s="171" t="s">
        <v>46</v>
      </c>
      <c r="F16" s="172">
        <f t="shared" si="0"/>
        <v>0</v>
      </c>
      <c r="G16" s="172">
        <f t="shared" si="1"/>
        <v>0</v>
      </c>
      <c r="H16" s="151"/>
      <c r="I16" s="173">
        <v>4</v>
      </c>
      <c r="J16" s="47"/>
      <c r="K16" s="26"/>
      <c r="L16" s="26"/>
      <c r="M16" s="26"/>
      <c r="N16" s="26"/>
      <c r="O16" s="26"/>
      <c r="P16" s="26"/>
      <c r="Q16" s="26"/>
      <c r="R16" s="26"/>
    </row>
    <row r="17" ht="15" customHeight="1"/>
    <row r="18" ht="15" customHeight="1"/>
    <row r="19" ht="15" customHeight="1"/>
    <row r="20" ht="15" customHeight="1"/>
    <row r="21" ht="1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5">
    <mergeCell ref="B1:D1"/>
    <mergeCell ref="B3:D3"/>
    <mergeCell ref="E1:I1"/>
    <mergeCell ref="K1:R2"/>
    <mergeCell ref="F3:I3"/>
    <mergeCell ref="Q6:R6"/>
    <mergeCell ref="B4:C4"/>
    <mergeCell ref="B5:C5"/>
    <mergeCell ref="F4:I4"/>
    <mergeCell ref="E5:F5"/>
    <mergeCell ref="G5:I5"/>
    <mergeCell ref="A6:C6"/>
    <mergeCell ref="K6:L6"/>
    <mergeCell ref="M6:N6"/>
    <mergeCell ref="O6:P6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2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Herren Einzel VL</v>
      </c>
      <c r="L1" s="200"/>
      <c r="M1" s="200"/>
      <c r="N1" s="200"/>
      <c r="O1" s="200"/>
      <c r="P1" s="200"/>
      <c r="Q1" s="200"/>
      <c r="R1" s="200"/>
      <c r="T1" s="9">
        <v>34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40979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149</v>
      </c>
      <c r="C4" s="205"/>
      <c r="D4" s="11" t="s">
        <v>19</v>
      </c>
      <c r="E4" s="15">
        <v>24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68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25</v>
      </c>
      <c r="B6" s="196"/>
      <c r="C6" s="196"/>
      <c r="D6" s="11" t="s">
        <v>26</v>
      </c>
      <c r="E6" s="17">
        <v>8</v>
      </c>
      <c r="F6" s="18" t="s">
        <v>27</v>
      </c>
      <c r="G6" s="10"/>
      <c r="H6" s="10"/>
      <c r="I6" s="10"/>
      <c r="J6" s="10"/>
      <c r="K6" s="203" t="s">
        <v>69</v>
      </c>
      <c r="L6" s="204"/>
      <c r="M6" s="203" t="s">
        <v>70</v>
      </c>
      <c r="N6" s="204"/>
      <c r="O6" s="203" t="s">
        <v>71</v>
      </c>
      <c r="P6" s="204"/>
      <c r="Q6" s="203" t="s">
        <v>72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36</v>
      </c>
      <c r="H7" s="20"/>
      <c r="I7" s="21" t="s">
        <v>37</v>
      </c>
      <c r="J7" s="10"/>
      <c r="K7" s="22" t="s">
        <v>3</v>
      </c>
      <c r="L7" s="23" t="s">
        <v>38</v>
      </c>
      <c r="M7" s="22" t="s">
        <v>39</v>
      </c>
      <c r="N7" s="23" t="s">
        <v>40</v>
      </c>
      <c r="O7" s="22" t="s">
        <v>3</v>
      </c>
      <c r="P7" s="23" t="s">
        <v>38</v>
      </c>
      <c r="Q7" s="22" t="s">
        <v>39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 t="e">
        <f>MATCH("Platz",$A:$A,0)-2</f>
        <v>#N/A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113">
        <v>0.5590277777777778</v>
      </c>
      <c r="B9" s="114" t="s">
        <v>43</v>
      </c>
      <c r="C9" s="115" t="s">
        <v>261</v>
      </c>
      <c r="D9" s="115" t="s">
        <v>90</v>
      </c>
      <c r="E9" s="116" t="s">
        <v>41</v>
      </c>
      <c r="F9" s="117">
        <f aca="true" t="shared" si="0" ref="F9:F32">SUM(K9:R9)</f>
        <v>0</v>
      </c>
      <c r="G9" s="117">
        <f aca="true" t="shared" si="1" ref="G9:G32">SUM(L9+N9+P9+R9)</f>
        <v>0</v>
      </c>
      <c r="H9" s="24"/>
      <c r="I9" s="25">
        <v>5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27">
        <f>A9</f>
        <v>0.5590277777777778</v>
      </c>
      <c r="B10" s="28" t="s">
        <v>43</v>
      </c>
      <c r="C10" s="29" t="s">
        <v>262</v>
      </c>
      <c r="D10" s="29" t="s">
        <v>64</v>
      </c>
      <c r="E10" s="30" t="s">
        <v>41</v>
      </c>
      <c r="F10" s="31">
        <f t="shared" si="0"/>
        <v>0</v>
      </c>
      <c r="G10" s="31">
        <f t="shared" si="1"/>
        <v>0</v>
      </c>
      <c r="H10" s="24"/>
      <c r="I10" s="32">
        <v>6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120">
        <f>A9</f>
        <v>0.5590277777777778</v>
      </c>
      <c r="B11" s="49" t="s">
        <v>43</v>
      </c>
      <c r="C11" s="50" t="s">
        <v>263</v>
      </c>
      <c r="D11" s="50" t="s">
        <v>48</v>
      </c>
      <c r="E11" s="51" t="s">
        <v>41</v>
      </c>
      <c r="F11" s="52">
        <f t="shared" si="0"/>
        <v>0</v>
      </c>
      <c r="G11" s="52">
        <f t="shared" si="1"/>
        <v>0</v>
      </c>
      <c r="H11" s="24"/>
      <c r="I11" s="38">
        <v>7</v>
      </c>
      <c r="J11" s="2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27">
        <f>A9</f>
        <v>0.5590277777777778</v>
      </c>
      <c r="B12" s="28" t="s">
        <v>43</v>
      </c>
      <c r="C12" s="29" t="s">
        <v>264</v>
      </c>
      <c r="D12" s="29" t="s">
        <v>80</v>
      </c>
      <c r="E12" s="30" t="s">
        <v>42</v>
      </c>
      <c r="F12" s="31">
        <f t="shared" si="0"/>
        <v>0</v>
      </c>
      <c r="G12" s="31">
        <f t="shared" si="1"/>
        <v>0</v>
      </c>
      <c r="H12" s="24"/>
      <c r="I12" s="32">
        <v>8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44">
        <f>A9+EZ_HE_VL!$E$5</f>
        <v>0.59375</v>
      </c>
      <c r="B13" s="28" t="s">
        <v>43</v>
      </c>
      <c r="C13" s="29" t="s">
        <v>265</v>
      </c>
      <c r="D13" s="29" t="s">
        <v>79</v>
      </c>
      <c r="E13" s="30" t="s">
        <v>46</v>
      </c>
      <c r="F13" s="31">
        <f t="shared" si="0"/>
        <v>0</v>
      </c>
      <c r="G13" s="31">
        <f t="shared" si="1"/>
        <v>0</v>
      </c>
      <c r="H13" s="45"/>
      <c r="I13" s="46">
        <v>5</v>
      </c>
      <c r="J13" s="47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44">
        <f>A13</f>
        <v>0.59375</v>
      </c>
      <c r="B14" s="28" t="s">
        <v>43</v>
      </c>
      <c r="C14" s="29" t="s">
        <v>266</v>
      </c>
      <c r="D14" s="29" t="s">
        <v>64</v>
      </c>
      <c r="E14" s="30" t="s">
        <v>41</v>
      </c>
      <c r="F14" s="31">
        <f t="shared" si="0"/>
        <v>0</v>
      </c>
      <c r="G14" s="31">
        <f t="shared" si="1"/>
        <v>0</v>
      </c>
      <c r="H14" s="45"/>
      <c r="I14" s="46">
        <v>6</v>
      </c>
      <c r="J14" s="47"/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48">
        <f>A13</f>
        <v>0.59375</v>
      </c>
      <c r="B15" s="49" t="s">
        <v>43</v>
      </c>
      <c r="C15" s="50" t="s">
        <v>267</v>
      </c>
      <c r="D15" s="50" t="s">
        <v>52</v>
      </c>
      <c r="E15" s="51" t="s">
        <v>42</v>
      </c>
      <c r="F15" s="52">
        <f t="shared" si="0"/>
        <v>0</v>
      </c>
      <c r="G15" s="52">
        <f t="shared" si="1"/>
        <v>0</v>
      </c>
      <c r="H15" s="45"/>
      <c r="I15" s="53">
        <v>7</v>
      </c>
      <c r="J15" s="47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54">
        <f>A13</f>
        <v>0.59375</v>
      </c>
      <c r="B16" s="55" t="s">
        <v>43</v>
      </c>
      <c r="C16" s="56" t="s">
        <v>268</v>
      </c>
      <c r="D16" s="56" t="s">
        <v>125</v>
      </c>
      <c r="E16" s="57" t="s">
        <v>46</v>
      </c>
      <c r="F16" s="58">
        <f t="shared" si="0"/>
        <v>0</v>
      </c>
      <c r="G16" s="58">
        <f t="shared" si="1"/>
        <v>0</v>
      </c>
      <c r="H16" s="45"/>
      <c r="I16" s="59">
        <v>8</v>
      </c>
      <c r="J16" s="47"/>
      <c r="K16" s="26"/>
      <c r="L16" s="26"/>
      <c r="M16" s="26"/>
      <c r="N16" s="26"/>
      <c r="O16" s="26"/>
      <c r="P16" s="26"/>
      <c r="Q16" s="26"/>
      <c r="R16" s="26"/>
    </row>
    <row r="17" spans="1:18" ht="15" customHeight="1">
      <c r="A17" s="60">
        <f>A13+EZ_HE_VL!$E$5</f>
        <v>0.6284722222222222</v>
      </c>
      <c r="B17" s="61" t="s">
        <v>43</v>
      </c>
      <c r="C17" s="62" t="s">
        <v>269</v>
      </c>
      <c r="D17" s="62" t="s">
        <v>48</v>
      </c>
      <c r="E17" s="63" t="s">
        <v>41</v>
      </c>
      <c r="F17" s="64">
        <f t="shared" si="0"/>
        <v>0</v>
      </c>
      <c r="G17" s="64">
        <f t="shared" si="1"/>
        <v>0</v>
      </c>
      <c r="H17" s="45"/>
      <c r="I17" s="65">
        <v>5</v>
      </c>
      <c r="J17" s="47"/>
      <c r="K17" s="26"/>
      <c r="L17" s="26"/>
      <c r="M17" s="26"/>
      <c r="N17" s="26"/>
      <c r="O17" s="26"/>
      <c r="P17" s="26"/>
      <c r="Q17" s="26"/>
      <c r="R17" s="26"/>
    </row>
    <row r="18" spans="1:18" ht="15" customHeight="1">
      <c r="A18" s="27">
        <f>A17</f>
        <v>0.6284722222222222</v>
      </c>
      <c r="B18" s="28" t="s">
        <v>43</v>
      </c>
      <c r="C18" s="29" t="s">
        <v>270</v>
      </c>
      <c r="D18" s="29" t="s">
        <v>77</v>
      </c>
      <c r="E18" s="30" t="s">
        <v>42</v>
      </c>
      <c r="F18" s="31">
        <f t="shared" si="0"/>
        <v>0</v>
      </c>
      <c r="G18" s="31">
        <f t="shared" si="1"/>
        <v>0</v>
      </c>
      <c r="H18" s="45"/>
      <c r="I18" s="46">
        <v>6</v>
      </c>
      <c r="J18" s="47"/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120">
        <f>A17</f>
        <v>0.6284722222222222</v>
      </c>
      <c r="B19" s="49" t="s">
        <v>43</v>
      </c>
      <c r="C19" s="50" t="s">
        <v>271</v>
      </c>
      <c r="D19" s="50" t="s">
        <v>125</v>
      </c>
      <c r="E19" s="51" t="s">
        <v>46</v>
      </c>
      <c r="F19" s="52">
        <f t="shared" si="0"/>
        <v>0</v>
      </c>
      <c r="G19" s="52">
        <f t="shared" si="1"/>
        <v>0</v>
      </c>
      <c r="H19" s="45"/>
      <c r="I19" s="53">
        <v>7</v>
      </c>
      <c r="J19" s="47"/>
      <c r="K19" s="26"/>
      <c r="L19" s="26"/>
      <c r="M19" s="26"/>
      <c r="N19" s="26"/>
      <c r="O19" s="26"/>
      <c r="P19" s="26"/>
      <c r="Q19" s="26"/>
      <c r="R19" s="26"/>
    </row>
    <row r="20" spans="1:18" ht="15" customHeight="1">
      <c r="A20" s="123">
        <f>A17</f>
        <v>0.6284722222222222</v>
      </c>
      <c r="B20" s="55" t="s">
        <v>43</v>
      </c>
      <c r="C20" s="56" t="s">
        <v>272</v>
      </c>
      <c r="D20" s="56" t="s">
        <v>48</v>
      </c>
      <c r="E20" s="57" t="s">
        <v>41</v>
      </c>
      <c r="F20" s="58">
        <f t="shared" si="0"/>
        <v>0</v>
      </c>
      <c r="G20" s="58">
        <f t="shared" si="1"/>
        <v>0</v>
      </c>
      <c r="H20" s="45"/>
      <c r="I20" s="59">
        <v>8</v>
      </c>
      <c r="J20" s="47"/>
      <c r="K20" s="26"/>
      <c r="L20" s="26"/>
      <c r="M20" s="26"/>
      <c r="N20" s="26"/>
      <c r="O20" s="26"/>
      <c r="P20" s="26"/>
      <c r="Q20" s="26"/>
      <c r="R20" s="26"/>
    </row>
    <row r="21" spans="1:18" ht="15" customHeight="1">
      <c r="A21" s="124">
        <f>A17+EZ_HE_VL!$E$5</f>
        <v>0.6631944444444444</v>
      </c>
      <c r="B21" s="61" t="s">
        <v>43</v>
      </c>
      <c r="C21" s="62" t="s">
        <v>273</v>
      </c>
      <c r="D21" s="62" t="s">
        <v>74</v>
      </c>
      <c r="E21" s="63" t="s">
        <v>42</v>
      </c>
      <c r="F21" s="64">
        <f t="shared" si="0"/>
        <v>0</v>
      </c>
      <c r="G21" s="64">
        <f t="shared" si="1"/>
        <v>0</v>
      </c>
      <c r="H21" s="45"/>
      <c r="I21" s="65">
        <v>5</v>
      </c>
      <c r="J21" s="47"/>
      <c r="K21" s="26"/>
      <c r="L21" s="26"/>
      <c r="M21" s="26"/>
      <c r="N21" s="26"/>
      <c r="O21" s="26"/>
      <c r="P21" s="26"/>
      <c r="Q21" s="26"/>
      <c r="R21" s="26"/>
    </row>
    <row r="22" spans="1:18" ht="15" customHeight="1">
      <c r="A22" s="44">
        <f>A21</f>
        <v>0.6631944444444444</v>
      </c>
      <c r="B22" s="28" t="s">
        <v>43</v>
      </c>
      <c r="C22" s="29" t="s">
        <v>274</v>
      </c>
      <c r="D22" s="29" t="s">
        <v>208</v>
      </c>
      <c r="E22" s="30" t="s">
        <v>46</v>
      </c>
      <c r="F22" s="31">
        <f t="shared" si="0"/>
        <v>0</v>
      </c>
      <c r="G22" s="31">
        <f t="shared" si="1"/>
        <v>0</v>
      </c>
      <c r="H22" s="45"/>
      <c r="I22" s="46">
        <v>6</v>
      </c>
      <c r="J22" s="47"/>
      <c r="K22" s="26"/>
      <c r="L22" s="26"/>
      <c r="M22" s="26"/>
      <c r="N22" s="26"/>
      <c r="O22" s="26"/>
      <c r="P22" s="26"/>
      <c r="Q22" s="26"/>
      <c r="R22" s="26"/>
    </row>
    <row r="23" spans="1:18" ht="15" customHeight="1">
      <c r="A23" s="48">
        <f>A21</f>
        <v>0.6631944444444444</v>
      </c>
      <c r="B23" s="49" t="s">
        <v>43</v>
      </c>
      <c r="C23" s="50" t="s">
        <v>275</v>
      </c>
      <c r="D23" s="50" t="s">
        <v>64</v>
      </c>
      <c r="E23" s="51" t="s">
        <v>41</v>
      </c>
      <c r="F23" s="52">
        <f t="shared" si="0"/>
        <v>0</v>
      </c>
      <c r="G23" s="52">
        <f t="shared" si="1"/>
        <v>0</v>
      </c>
      <c r="H23" s="45"/>
      <c r="I23" s="53">
        <v>7</v>
      </c>
      <c r="J23" s="47"/>
      <c r="K23" s="26"/>
      <c r="L23" s="26"/>
      <c r="M23" s="26"/>
      <c r="N23" s="26"/>
      <c r="O23" s="26"/>
      <c r="P23" s="26"/>
      <c r="Q23" s="26"/>
      <c r="R23" s="26"/>
    </row>
    <row r="24" spans="1:18" ht="15" customHeight="1">
      <c r="A24" s="54">
        <f>A21</f>
        <v>0.6631944444444444</v>
      </c>
      <c r="B24" s="55" t="s">
        <v>43</v>
      </c>
      <c r="C24" s="56" t="s">
        <v>276</v>
      </c>
      <c r="D24" s="56" t="s">
        <v>50</v>
      </c>
      <c r="E24" s="57" t="s">
        <v>42</v>
      </c>
      <c r="F24" s="58">
        <f t="shared" si="0"/>
        <v>0</v>
      </c>
      <c r="G24" s="58">
        <f t="shared" si="1"/>
        <v>0</v>
      </c>
      <c r="H24" s="45"/>
      <c r="I24" s="59">
        <v>8</v>
      </c>
      <c r="J24" s="47"/>
      <c r="K24" s="26"/>
      <c r="L24" s="26"/>
      <c r="M24" s="26"/>
      <c r="N24" s="26"/>
      <c r="O24" s="26"/>
      <c r="P24" s="26"/>
      <c r="Q24" s="26"/>
      <c r="R24" s="26"/>
    </row>
    <row r="25" spans="1:18" ht="15" customHeight="1">
      <c r="A25" s="60">
        <f>A21+EZ_HE_VL!$E$5</f>
        <v>0.6979166666666666</v>
      </c>
      <c r="B25" s="61" t="s">
        <v>43</v>
      </c>
      <c r="C25" s="62" t="s">
        <v>150</v>
      </c>
      <c r="D25" s="62" t="s">
        <v>85</v>
      </c>
      <c r="E25" s="63" t="s">
        <v>42</v>
      </c>
      <c r="F25" s="64">
        <f t="shared" si="0"/>
        <v>0</v>
      </c>
      <c r="G25" s="64">
        <f t="shared" si="1"/>
        <v>0</v>
      </c>
      <c r="H25" s="45"/>
      <c r="I25" s="65">
        <v>5</v>
      </c>
      <c r="J25" s="47"/>
      <c r="K25" s="26"/>
      <c r="L25" s="26"/>
      <c r="M25" s="26"/>
      <c r="N25" s="26"/>
      <c r="O25" s="26"/>
      <c r="P25" s="26"/>
      <c r="Q25" s="26"/>
      <c r="R25" s="26"/>
    </row>
    <row r="26" spans="1:18" ht="15" customHeight="1">
      <c r="A26" s="27">
        <f>A25</f>
        <v>0.6979166666666666</v>
      </c>
      <c r="B26" s="28" t="s">
        <v>43</v>
      </c>
      <c r="C26" s="29" t="s">
        <v>151</v>
      </c>
      <c r="D26" s="29" t="s">
        <v>78</v>
      </c>
      <c r="E26" s="30" t="s">
        <v>41</v>
      </c>
      <c r="F26" s="31">
        <f t="shared" si="0"/>
        <v>0</v>
      </c>
      <c r="G26" s="31">
        <f t="shared" si="1"/>
        <v>0</v>
      </c>
      <c r="H26" s="45"/>
      <c r="I26" s="46">
        <v>6</v>
      </c>
      <c r="J26" s="47"/>
      <c r="K26" s="26"/>
      <c r="L26" s="26"/>
      <c r="M26" s="26"/>
      <c r="N26" s="26"/>
      <c r="O26" s="26"/>
      <c r="P26" s="26"/>
      <c r="Q26" s="26"/>
      <c r="R26" s="26"/>
    </row>
    <row r="27" spans="1:18" ht="15" customHeight="1">
      <c r="A27" s="120">
        <f>A25</f>
        <v>0.6979166666666666</v>
      </c>
      <c r="B27" s="49" t="s">
        <v>43</v>
      </c>
      <c r="C27" s="50" t="s">
        <v>277</v>
      </c>
      <c r="D27" s="50" t="s">
        <v>93</v>
      </c>
      <c r="E27" s="51" t="s">
        <v>46</v>
      </c>
      <c r="F27" s="52">
        <f t="shared" si="0"/>
        <v>0</v>
      </c>
      <c r="G27" s="52">
        <f t="shared" si="1"/>
        <v>0</v>
      </c>
      <c r="H27" s="45"/>
      <c r="I27" s="53">
        <v>7</v>
      </c>
      <c r="J27" s="47"/>
      <c r="K27" s="26"/>
      <c r="L27" s="26"/>
      <c r="M27" s="26"/>
      <c r="N27" s="26"/>
      <c r="O27" s="26"/>
      <c r="P27" s="26"/>
      <c r="Q27" s="26"/>
      <c r="R27" s="26"/>
    </row>
    <row r="28" spans="1:18" ht="15" customHeight="1">
      <c r="A28" s="123">
        <f>A25</f>
        <v>0.6979166666666666</v>
      </c>
      <c r="B28" s="55" t="s">
        <v>43</v>
      </c>
      <c r="C28" s="56" t="s">
        <v>278</v>
      </c>
      <c r="D28" s="56" t="s">
        <v>48</v>
      </c>
      <c r="E28" s="57" t="s">
        <v>41</v>
      </c>
      <c r="F28" s="58">
        <f t="shared" si="0"/>
        <v>0</v>
      </c>
      <c r="G28" s="58">
        <f t="shared" si="1"/>
        <v>0</v>
      </c>
      <c r="H28" s="45"/>
      <c r="I28" s="59">
        <v>8</v>
      </c>
      <c r="J28" s="47"/>
      <c r="K28" s="26"/>
      <c r="L28" s="26"/>
      <c r="M28" s="26"/>
      <c r="N28" s="26"/>
      <c r="O28" s="26"/>
      <c r="P28" s="26"/>
      <c r="Q28" s="26"/>
      <c r="R28" s="26"/>
    </row>
    <row r="29" spans="1:18" ht="15" customHeight="1">
      <c r="A29" s="124">
        <f>A25+EZ_HE_VL!$E$5</f>
        <v>0.7326388888888888</v>
      </c>
      <c r="B29" s="61" t="s">
        <v>43</v>
      </c>
      <c r="C29" s="62" t="s">
        <v>152</v>
      </c>
      <c r="D29" s="62" t="s">
        <v>80</v>
      </c>
      <c r="E29" s="63" t="s">
        <v>42</v>
      </c>
      <c r="F29" s="64">
        <f t="shared" si="0"/>
        <v>0</v>
      </c>
      <c r="G29" s="64">
        <f t="shared" si="1"/>
        <v>0</v>
      </c>
      <c r="H29" s="45"/>
      <c r="I29" s="65">
        <v>5</v>
      </c>
      <c r="J29" s="47"/>
      <c r="K29" s="26"/>
      <c r="L29" s="26"/>
      <c r="M29" s="26"/>
      <c r="N29" s="26"/>
      <c r="O29" s="26"/>
      <c r="P29" s="26"/>
      <c r="Q29" s="26"/>
      <c r="R29" s="26"/>
    </row>
    <row r="30" spans="1:18" ht="15" customHeight="1">
      <c r="A30" s="44">
        <f>A29</f>
        <v>0.7326388888888888</v>
      </c>
      <c r="B30" s="28" t="s">
        <v>43</v>
      </c>
      <c r="C30" s="29" t="s">
        <v>153</v>
      </c>
      <c r="D30" s="29" t="s">
        <v>64</v>
      </c>
      <c r="E30" s="30" t="s">
        <v>41</v>
      </c>
      <c r="F30" s="31">
        <f t="shared" si="0"/>
        <v>0</v>
      </c>
      <c r="G30" s="31">
        <f t="shared" si="1"/>
        <v>0</v>
      </c>
      <c r="H30" s="45"/>
      <c r="I30" s="46">
        <v>6</v>
      </c>
      <c r="J30" s="47"/>
      <c r="K30" s="26"/>
      <c r="L30" s="26"/>
      <c r="M30" s="26"/>
      <c r="N30" s="26"/>
      <c r="O30" s="26"/>
      <c r="P30" s="26"/>
      <c r="Q30" s="26"/>
      <c r="R30" s="26"/>
    </row>
    <row r="31" spans="1:18" ht="15" customHeight="1">
      <c r="A31" s="48">
        <f>A29</f>
        <v>0.7326388888888888</v>
      </c>
      <c r="B31" s="49" t="s">
        <v>43</v>
      </c>
      <c r="C31" s="50" t="s">
        <v>279</v>
      </c>
      <c r="D31" s="50" t="s">
        <v>50</v>
      </c>
      <c r="E31" s="51" t="s">
        <v>42</v>
      </c>
      <c r="F31" s="52">
        <f t="shared" si="0"/>
        <v>0</v>
      </c>
      <c r="G31" s="52">
        <f t="shared" si="1"/>
        <v>0</v>
      </c>
      <c r="H31" s="45"/>
      <c r="I31" s="53">
        <v>7</v>
      </c>
      <c r="J31" s="47"/>
      <c r="K31" s="26"/>
      <c r="L31" s="26"/>
      <c r="M31" s="26"/>
      <c r="N31" s="26"/>
      <c r="O31" s="26"/>
      <c r="P31" s="26"/>
      <c r="Q31" s="26"/>
      <c r="R31" s="26"/>
    </row>
    <row r="32" spans="1:18" ht="15" customHeight="1">
      <c r="A32" s="84">
        <f>A29</f>
        <v>0.7326388888888888</v>
      </c>
      <c r="B32" s="68" t="s">
        <v>43</v>
      </c>
      <c r="C32" s="69" t="s">
        <v>280</v>
      </c>
      <c r="D32" s="69" t="s">
        <v>208</v>
      </c>
      <c r="E32" s="70" t="s">
        <v>46</v>
      </c>
      <c r="F32" s="71">
        <f t="shared" si="0"/>
        <v>0</v>
      </c>
      <c r="G32" s="71">
        <f t="shared" si="1"/>
        <v>0</v>
      </c>
      <c r="H32" s="45"/>
      <c r="I32" s="72">
        <v>8</v>
      </c>
      <c r="J32" s="47"/>
      <c r="K32" s="26"/>
      <c r="L32" s="26"/>
      <c r="M32" s="26"/>
      <c r="N32" s="26"/>
      <c r="O32" s="26"/>
      <c r="P32" s="26"/>
      <c r="Q32" s="26"/>
      <c r="R32" s="26"/>
    </row>
    <row r="33" ht="15" customHeight="1"/>
    <row r="34" ht="12.75" customHeight="1"/>
    <row r="35" ht="12.75" customHeight="1"/>
    <row r="36" ht="12.75" customHeight="1"/>
    <row r="37" ht="12.75" customHeight="1"/>
  </sheetData>
  <sheetProtection/>
  <mergeCells count="15">
    <mergeCell ref="Q6:R6"/>
    <mergeCell ref="B4:C4"/>
    <mergeCell ref="B5:C5"/>
    <mergeCell ref="F4:I4"/>
    <mergeCell ref="G5:I5"/>
    <mergeCell ref="A6:C6"/>
    <mergeCell ref="K6:L6"/>
    <mergeCell ref="M6:N6"/>
    <mergeCell ref="E5:F5"/>
    <mergeCell ref="O6:P6"/>
    <mergeCell ref="B1:D1"/>
    <mergeCell ref="B3:D3"/>
    <mergeCell ref="E1:I1"/>
    <mergeCell ref="K1:R2"/>
    <mergeCell ref="F3:I3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8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Herren-A Einzel VL</v>
      </c>
      <c r="L1" s="200"/>
      <c r="M1" s="200"/>
      <c r="N1" s="200"/>
      <c r="O1" s="200"/>
      <c r="P1" s="200"/>
      <c r="Q1" s="200"/>
      <c r="R1" s="200"/>
      <c r="T1" s="9">
        <v>35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40979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155</v>
      </c>
      <c r="C4" s="205"/>
      <c r="D4" s="11" t="s">
        <v>19</v>
      </c>
      <c r="E4" s="15">
        <v>20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21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156</v>
      </c>
      <c r="B6" s="196"/>
      <c r="C6" s="196"/>
      <c r="D6" s="11" t="s">
        <v>26</v>
      </c>
      <c r="E6" s="17">
        <v>8</v>
      </c>
      <c r="F6" s="18" t="s">
        <v>27</v>
      </c>
      <c r="G6" s="10"/>
      <c r="H6" s="10"/>
      <c r="I6" s="10"/>
      <c r="J6" s="10"/>
      <c r="K6" s="203" t="s">
        <v>28</v>
      </c>
      <c r="L6" s="204"/>
      <c r="M6" s="203" t="s">
        <v>29</v>
      </c>
      <c r="N6" s="204"/>
      <c r="O6" s="203" t="s">
        <v>30</v>
      </c>
      <c r="P6" s="204"/>
      <c r="Q6" s="203" t="s">
        <v>31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36</v>
      </c>
      <c r="H7" s="20"/>
      <c r="I7" s="21" t="s">
        <v>37</v>
      </c>
      <c r="J7" s="10"/>
      <c r="K7" s="22" t="s">
        <v>3</v>
      </c>
      <c r="L7" s="23" t="s">
        <v>38</v>
      </c>
      <c r="M7" s="22" t="s">
        <v>39</v>
      </c>
      <c r="N7" s="23" t="s">
        <v>40</v>
      </c>
      <c r="O7" s="22" t="s">
        <v>3</v>
      </c>
      <c r="P7" s="23" t="s">
        <v>38</v>
      </c>
      <c r="Q7" s="22" t="s">
        <v>39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 t="e">
        <f>MATCH("Platz",$A:$A,0)-2</f>
        <v>#N/A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113">
        <v>0.4861111111111111</v>
      </c>
      <c r="B9" s="114" t="s">
        <v>43</v>
      </c>
      <c r="C9" s="115" t="s">
        <v>281</v>
      </c>
      <c r="D9" s="115" t="s">
        <v>50</v>
      </c>
      <c r="E9" s="116" t="s">
        <v>42</v>
      </c>
      <c r="F9" s="117">
        <f aca="true" t="shared" si="0" ref="F9:F28">SUM(K9:R9)</f>
        <v>0</v>
      </c>
      <c r="G9" s="117">
        <f aca="true" t="shared" si="1" ref="G9:G28">SUM(L9+N9+P9+R9)</f>
        <v>0</v>
      </c>
      <c r="H9" s="24"/>
      <c r="I9" s="25">
        <v>1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27">
        <f>A9</f>
        <v>0.4861111111111111</v>
      </c>
      <c r="B10" s="28" t="s">
        <v>43</v>
      </c>
      <c r="C10" s="29" t="s">
        <v>282</v>
      </c>
      <c r="D10" s="29" t="s">
        <v>75</v>
      </c>
      <c r="E10" s="30" t="s">
        <v>41</v>
      </c>
      <c r="F10" s="31">
        <f t="shared" si="0"/>
        <v>0</v>
      </c>
      <c r="G10" s="31">
        <f t="shared" si="1"/>
        <v>0</v>
      </c>
      <c r="H10" s="24"/>
      <c r="I10" s="32">
        <v>2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120">
        <f>A9</f>
        <v>0.4861111111111111</v>
      </c>
      <c r="B11" s="49" t="s">
        <v>43</v>
      </c>
      <c r="C11" s="50" t="s">
        <v>283</v>
      </c>
      <c r="D11" s="50" t="s">
        <v>74</v>
      </c>
      <c r="E11" s="51" t="s">
        <v>42</v>
      </c>
      <c r="F11" s="52">
        <f t="shared" si="0"/>
        <v>0</v>
      </c>
      <c r="G11" s="52">
        <f t="shared" si="1"/>
        <v>0</v>
      </c>
      <c r="H11" s="24"/>
      <c r="I11" s="38">
        <v>3</v>
      </c>
      <c r="J11" s="2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27">
        <f>A9</f>
        <v>0.4861111111111111</v>
      </c>
      <c r="B12" s="28" t="s">
        <v>43</v>
      </c>
      <c r="C12" s="29" t="s">
        <v>284</v>
      </c>
      <c r="D12" s="29" t="s">
        <v>86</v>
      </c>
      <c r="E12" s="30" t="s">
        <v>46</v>
      </c>
      <c r="F12" s="31">
        <f t="shared" si="0"/>
        <v>0</v>
      </c>
      <c r="G12" s="31">
        <f t="shared" si="1"/>
        <v>0</v>
      </c>
      <c r="H12" s="24"/>
      <c r="I12" s="32">
        <v>4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44">
        <f>A9+EZ_HEA_VL!$E$5</f>
        <v>0.5208333333333334</v>
      </c>
      <c r="B13" s="28" t="s">
        <v>43</v>
      </c>
      <c r="C13" s="29" t="s">
        <v>285</v>
      </c>
      <c r="D13" s="29" t="s">
        <v>75</v>
      </c>
      <c r="E13" s="30" t="s">
        <v>41</v>
      </c>
      <c r="F13" s="31">
        <f t="shared" si="0"/>
        <v>0</v>
      </c>
      <c r="G13" s="31">
        <f t="shared" si="1"/>
        <v>0</v>
      </c>
      <c r="H13" s="45"/>
      <c r="I13" s="46">
        <v>1</v>
      </c>
      <c r="J13" s="47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44">
        <f>A13</f>
        <v>0.5208333333333334</v>
      </c>
      <c r="B14" s="28" t="s">
        <v>43</v>
      </c>
      <c r="C14" s="29" t="s">
        <v>286</v>
      </c>
      <c r="D14" s="29" t="s">
        <v>80</v>
      </c>
      <c r="E14" s="30" t="s">
        <v>42</v>
      </c>
      <c r="F14" s="31">
        <f t="shared" si="0"/>
        <v>0</v>
      </c>
      <c r="G14" s="31">
        <f t="shared" si="1"/>
        <v>0</v>
      </c>
      <c r="H14" s="45"/>
      <c r="I14" s="46">
        <v>2</v>
      </c>
      <c r="J14" s="47"/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48">
        <f>A13</f>
        <v>0.5208333333333334</v>
      </c>
      <c r="B15" s="49" t="s">
        <v>43</v>
      </c>
      <c r="C15" s="50" t="s">
        <v>287</v>
      </c>
      <c r="D15" s="50" t="s">
        <v>144</v>
      </c>
      <c r="E15" s="51" t="s">
        <v>46</v>
      </c>
      <c r="F15" s="52">
        <f t="shared" si="0"/>
        <v>0</v>
      </c>
      <c r="G15" s="52">
        <f t="shared" si="1"/>
        <v>0</v>
      </c>
      <c r="H15" s="45"/>
      <c r="I15" s="53">
        <v>3</v>
      </c>
      <c r="J15" s="47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54">
        <f>A13</f>
        <v>0.5208333333333334</v>
      </c>
      <c r="B16" s="55" t="s">
        <v>43</v>
      </c>
      <c r="C16" s="56" t="s">
        <v>288</v>
      </c>
      <c r="D16" s="56" t="s">
        <v>75</v>
      </c>
      <c r="E16" s="57" t="s">
        <v>41</v>
      </c>
      <c r="F16" s="58">
        <f t="shared" si="0"/>
        <v>0</v>
      </c>
      <c r="G16" s="58">
        <f t="shared" si="1"/>
        <v>0</v>
      </c>
      <c r="H16" s="45"/>
      <c r="I16" s="59">
        <v>4</v>
      </c>
      <c r="J16" s="47"/>
      <c r="K16" s="26"/>
      <c r="L16" s="26"/>
      <c r="M16" s="26"/>
      <c r="N16" s="26"/>
      <c r="O16" s="26"/>
      <c r="P16" s="26"/>
      <c r="Q16" s="26"/>
      <c r="R16" s="26"/>
    </row>
    <row r="17" spans="1:18" ht="15" customHeight="1">
      <c r="A17" s="60">
        <f>A13+EZ_HEA_VL!$E$5</f>
        <v>0.5555555555555556</v>
      </c>
      <c r="B17" s="61" t="s">
        <v>43</v>
      </c>
      <c r="C17" s="62" t="s">
        <v>289</v>
      </c>
      <c r="D17" s="62" t="s">
        <v>131</v>
      </c>
      <c r="E17" s="63" t="s">
        <v>42</v>
      </c>
      <c r="F17" s="64">
        <f t="shared" si="0"/>
        <v>0</v>
      </c>
      <c r="G17" s="64">
        <f t="shared" si="1"/>
        <v>0</v>
      </c>
      <c r="H17" s="45"/>
      <c r="I17" s="65">
        <v>1</v>
      </c>
      <c r="J17" s="47"/>
      <c r="K17" s="26"/>
      <c r="L17" s="26"/>
      <c r="M17" s="26"/>
      <c r="N17" s="26"/>
      <c r="O17" s="26"/>
      <c r="P17" s="26"/>
      <c r="Q17" s="26"/>
      <c r="R17" s="26"/>
    </row>
    <row r="18" spans="1:18" ht="15" customHeight="1">
      <c r="A18" s="27">
        <f>A17</f>
        <v>0.5555555555555556</v>
      </c>
      <c r="B18" s="28" t="s">
        <v>43</v>
      </c>
      <c r="C18" s="29" t="s">
        <v>290</v>
      </c>
      <c r="D18" s="29" t="s">
        <v>208</v>
      </c>
      <c r="E18" s="30" t="s">
        <v>46</v>
      </c>
      <c r="F18" s="31">
        <f t="shared" si="0"/>
        <v>0</v>
      </c>
      <c r="G18" s="31">
        <f t="shared" si="1"/>
        <v>0</v>
      </c>
      <c r="H18" s="45"/>
      <c r="I18" s="46">
        <v>2</v>
      </c>
      <c r="J18" s="47"/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120">
        <f>A17</f>
        <v>0.5555555555555556</v>
      </c>
      <c r="B19" s="49" t="s">
        <v>43</v>
      </c>
      <c r="C19" s="50" t="s">
        <v>291</v>
      </c>
      <c r="D19" s="50" t="s">
        <v>64</v>
      </c>
      <c r="E19" s="51" t="s">
        <v>41</v>
      </c>
      <c r="F19" s="52">
        <f t="shared" si="0"/>
        <v>0</v>
      </c>
      <c r="G19" s="52">
        <f t="shared" si="1"/>
        <v>0</v>
      </c>
      <c r="H19" s="45"/>
      <c r="I19" s="53">
        <v>3</v>
      </c>
      <c r="J19" s="47"/>
      <c r="K19" s="26"/>
      <c r="L19" s="26"/>
      <c r="M19" s="26"/>
      <c r="N19" s="26"/>
      <c r="O19" s="26"/>
      <c r="P19" s="26"/>
      <c r="Q19" s="26"/>
      <c r="R19" s="26"/>
    </row>
    <row r="20" spans="1:18" ht="15" customHeight="1">
      <c r="A20" s="123">
        <f>A17</f>
        <v>0.5555555555555556</v>
      </c>
      <c r="B20" s="55" t="s">
        <v>43</v>
      </c>
      <c r="C20" s="56" t="s">
        <v>292</v>
      </c>
      <c r="D20" s="56" t="s">
        <v>74</v>
      </c>
      <c r="E20" s="57" t="s">
        <v>42</v>
      </c>
      <c r="F20" s="58">
        <f t="shared" si="0"/>
        <v>0</v>
      </c>
      <c r="G20" s="58">
        <f t="shared" si="1"/>
        <v>0</v>
      </c>
      <c r="H20" s="45"/>
      <c r="I20" s="59">
        <v>4</v>
      </c>
      <c r="J20" s="47"/>
      <c r="K20" s="26"/>
      <c r="L20" s="26"/>
      <c r="M20" s="26"/>
      <c r="N20" s="26"/>
      <c r="O20" s="26"/>
      <c r="P20" s="26"/>
      <c r="Q20" s="26"/>
      <c r="R20" s="26"/>
    </row>
    <row r="21" spans="1:18" ht="15" customHeight="1">
      <c r="A21" s="124">
        <f>A17+EZ_HEA_VL!$E$5</f>
        <v>0.5902777777777778</v>
      </c>
      <c r="B21" s="61" t="s">
        <v>43</v>
      </c>
      <c r="C21" s="62" t="s">
        <v>170</v>
      </c>
      <c r="D21" s="62" t="s">
        <v>125</v>
      </c>
      <c r="E21" s="63" t="s">
        <v>46</v>
      </c>
      <c r="F21" s="64">
        <f t="shared" si="0"/>
        <v>0</v>
      </c>
      <c r="G21" s="64">
        <f t="shared" si="1"/>
        <v>0</v>
      </c>
      <c r="H21" s="45"/>
      <c r="I21" s="65">
        <v>1</v>
      </c>
      <c r="J21" s="47"/>
      <c r="K21" s="26"/>
      <c r="L21" s="26"/>
      <c r="M21" s="26"/>
      <c r="N21" s="26"/>
      <c r="O21" s="26"/>
      <c r="P21" s="26"/>
      <c r="Q21" s="26"/>
      <c r="R21" s="26"/>
    </row>
    <row r="22" spans="1:18" ht="15" customHeight="1">
      <c r="A22" s="44">
        <f>A21</f>
        <v>0.5902777777777778</v>
      </c>
      <c r="B22" s="28" t="s">
        <v>43</v>
      </c>
      <c r="C22" s="29" t="s">
        <v>157</v>
      </c>
      <c r="D22" s="29" t="s">
        <v>80</v>
      </c>
      <c r="E22" s="30" t="s">
        <v>42</v>
      </c>
      <c r="F22" s="31">
        <f t="shared" si="0"/>
        <v>0</v>
      </c>
      <c r="G22" s="31">
        <f t="shared" si="1"/>
        <v>0</v>
      </c>
      <c r="H22" s="45"/>
      <c r="I22" s="46">
        <v>2</v>
      </c>
      <c r="J22" s="47"/>
      <c r="K22" s="26"/>
      <c r="L22" s="26"/>
      <c r="M22" s="26"/>
      <c r="N22" s="26"/>
      <c r="O22" s="26"/>
      <c r="P22" s="26"/>
      <c r="Q22" s="26"/>
      <c r="R22" s="26"/>
    </row>
    <row r="23" spans="1:18" ht="15" customHeight="1">
      <c r="A23" s="48">
        <f>A21</f>
        <v>0.5902777777777778</v>
      </c>
      <c r="B23" s="49" t="s">
        <v>43</v>
      </c>
      <c r="C23" s="50" t="s">
        <v>293</v>
      </c>
      <c r="D23" s="50" t="s">
        <v>208</v>
      </c>
      <c r="E23" s="51" t="s">
        <v>46</v>
      </c>
      <c r="F23" s="52">
        <f t="shared" si="0"/>
        <v>0</v>
      </c>
      <c r="G23" s="52">
        <f t="shared" si="1"/>
        <v>0</v>
      </c>
      <c r="H23" s="45"/>
      <c r="I23" s="53">
        <v>3</v>
      </c>
      <c r="J23" s="47"/>
      <c r="K23" s="26"/>
      <c r="L23" s="26"/>
      <c r="M23" s="26"/>
      <c r="N23" s="26"/>
      <c r="O23" s="26"/>
      <c r="P23" s="26"/>
      <c r="Q23" s="26"/>
      <c r="R23" s="26"/>
    </row>
    <row r="24" spans="1:18" ht="15" customHeight="1">
      <c r="A24" s="54">
        <f>A21</f>
        <v>0.5902777777777778</v>
      </c>
      <c r="B24" s="55" t="s">
        <v>43</v>
      </c>
      <c r="C24" s="56" t="s">
        <v>294</v>
      </c>
      <c r="D24" s="56" t="s">
        <v>75</v>
      </c>
      <c r="E24" s="57" t="s">
        <v>41</v>
      </c>
      <c r="F24" s="58">
        <f t="shared" si="0"/>
        <v>0</v>
      </c>
      <c r="G24" s="58">
        <f t="shared" si="1"/>
        <v>0</v>
      </c>
      <c r="H24" s="45"/>
      <c r="I24" s="59">
        <v>4</v>
      </c>
      <c r="J24" s="47"/>
      <c r="K24" s="26"/>
      <c r="L24" s="26"/>
      <c r="M24" s="26"/>
      <c r="N24" s="26"/>
      <c r="O24" s="26"/>
      <c r="P24" s="26"/>
      <c r="Q24" s="26"/>
      <c r="R24" s="26"/>
    </row>
    <row r="25" spans="1:18" ht="15" customHeight="1">
      <c r="A25" s="60">
        <f>A21+EZ_HEA_VL!$E$5</f>
        <v>0.625</v>
      </c>
      <c r="B25" s="61" t="s">
        <v>43</v>
      </c>
      <c r="C25" s="62" t="s">
        <v>158</v>
      </c>
      <c r="D25" s="62" t="s">
        <v>78</v>
      </c>
      <c r="E25" s="63" t="s">
        <v>41</v>
      </c>
      <c r="F25" s="64">
        <f t="shared" si="0"/>
        <v>0</v>
      </c>
      <c r="G25" s="64">
        <f t="shared" si="1"/>
        <v>0</v>
      </c>
      <c r="H25" s="45"/>
      <c r="I25" s="65">
        <v>1</v>
      </c>
      <c r="J25" s="47"/>
      <c r="K25" s="26"/>
      <c r="L25" s="26"/>
      <c r="M25" s="26"/>
      <c r="N25" s="26"/>
      <c r="O25" s="26"/>
      <c r="P25" s="26"/>
      <c r="Q25" s="26"/>
      <c r="R25" s="26"/>
    </row>
    <row r="26" spans="1:18" ht="15" customHeight="1">
      <c r="A26" s="27">
        <f>A25</f>
        <v>0.625</v>
      </c>
      <c r="B26" s="28" t="s">
        <v>43</v>
      </c>
      <c r="C26" s="29" t="s">
        <v>159</v>
      </c>
      <c r="D26" s="29" t="s">
        <v>77</v>
      </c>
      <c r="E26" s="30" t="s">
        <v>42</v>
      </c>
      <c r="F26" s="31">
        <f t="shared" si="0"/>
        <v>0</v>
      </c>
      <c r="G26" s="31">
        <f t="shared" si="1"/>
        <v>0</v>
      </c>
      <c r="H26" s="45"/>
      <c r="I26" s="46">
        <v>2</v>
      </c>
      <c r="J26" s="47"/>
      <c r="K26" s="26"/>
      <c r="L26" s="26"/>
      <c r="M26" s="26"/>
      <c r="N26" s="26"/>
      <c r="O26" s="26"/>
      <c r="P26" s="26"/>
      <c r="Q26" s="26"/>
      <c r="R26" s="26"/>
    </row>
    <row r="27" spans="1:18" ht="15" customHeight="1">
      <c r="A27" s="120">
        <f>A25</f>
        <v>0.625</v>
      </c>
      <c r="B27" s="49" t="s">
        <v>43</v>
      </c>
      <c r="C27" s="50" t="s">
        <v>295</v>
      </c>
      <c r="D27" s="50" t="s">
        <v>77</v>
      </c>
      <c r="E27" s="51" t="s">
        <v>42</v>
      </c>
      <c r="F27" s="52">
        <f t="shared" si="0"/>
        <v>0</v>
      </c>
      <c r="G27" s="52">
        <f t="shared" si="1"/>
        <v>0</v>
      </c>
      <c r="H27" s="45"/>
      <c r="I27" s="53">
        <v>3</v>
      </c>
      <c r="J27" s="47"/>
      <c r="K27" s="26"/>
      <c r="L27" s="26"/>
      <c r="M27" s="26"/>
      <c r="N27" s="26"/>
      <c r="O27" s="26"/>
      <c r="P27" s="26"/>
      <c r="Q27" s="26"/>
      <c r="R27" s="26"/>
    </row>
    <row r="28" spans="1:18" ht="15" customHeight="1">
      <c r="A28" s="132">
        <f>A25</f>
        <v>0.625</v>
      </c>
      <c r="B28" s="133" t="s">
        <v>43</v>
      </c>
      <c r="C28" s="134" t="s">
        <v>296</v>
      </c>
      <c r="D28" s="134" t="s">
        <v>81</v>
      </c>
      <c r="E28" s="135" t="s">
        <v>46</v>
      </c>
      <c r="F28" s="136">
        <f t="shared" si="0"/>
        <v>0</v>
      </c>
      <c r="G28" s="136">
        <f t="shared" si="1"/>
        <v>0</v>
      </c>
      <c r="H28" s="45"/>
      <c r="I28" s="137">
        <v>4</v>
      </c>
      <c r="J28" s="47"/>
      <c r="K28" s="26"/>
      <c r="L28" s="26"/>
      <c r="M28" s="26"/>
      <c r="N28" s="26"/>
      <c r="O28" s="26"/>
      <c r="P28" s="26"/>
      <c r="Q28" s="26"/>
      <c r="R28" s="26"/>
    </row>
    <row r="29" ht="1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5">
    <mergeCell ref="B1:D1"/>
    <mergeCell ref="B3:D3"/>
    <mergeCell ref="E1:I1"/>
    <mergeCell ref="K1:R2"/>
    <mergeCell ref="F3:I3"/>
    <mergeCell ref="Q6:R6"/>
    <mergeCell ref="B4:C4"/>
    <mergeCell ref="B5:C5"/>
    <mergeCell ref="F4:I4"/>
    <mergeCell ref="E5:F5"/>
    <mergeCell ref="G5:I5"/>
    <mergeCell ref="A6:C6"/>
    <mergeCell ref="K6:L6"/>
    <mergeCell ref="M6:N6"/>
    <mergeCell ref="O6:P6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8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Herren-B Einzel VL</v>
      </c>
      <c r="L1" s="200"/>
      <c r="M1" s="200"/>
      <c r="N1" s="200"/>
      <c r="O1" s="200"/>
      <c r="P1" s="200"/>
      <c r="Q1" s="200"/>
      <c r="R1" s="200"/>
      <c r="T1" s="9">
        <v>36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40985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161</v>
      </c>
      <c r="C4" s="205"/>
      <c r="D4" s="11" t="s">
        <v>19</v>
      </c>
      <c r="E4" s="15">
        <v>20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21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25</v>
      </c>
      <c r="B6" s="196"/>
      <c r="C6" s="196"/>
      <c r="D6" s="11" t="s">
        <v>26</v>
      </c>
      <c r="E6" s="17">
        <v>8</v>
      </c>
      <c r="F6" s="18" t="s">
        <v>27</v>
      </c>
      <c r="G6" s="10"/>
      <c r="H6" s="10"/>
      <c r="I6" s="10"/>
      <c r="J6" s="10"/>
      <c r="K6" s="203" t="s">
        <v>28</v>
      </c>
      <c r="L6" s="204"/>
      <c r="M6" s="203" t="s">
        <v>29</v>
      </c>
      <c r="N6" s="204"/>
      <c r="O6" s="203" t="s">
        <v>30</v>
      </c>
      <c r="P6" s="204"/>
      <c r="Q6" s="203" t="s">
        <v>31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36</v>
      </c>
      <c r="H7" s="20"/>
      <c r="I7" s="21" t="s">
        <v>37</v>
      </c>
      <c r="J7" s="10"/>
      <c r="K7" s="22" t="s">
        <v>3</v>
      </c>
      <c r="L7" s="23" t="s">
        <v>38</v>
      </c>
      <c r="M7" s="22" t="s">
        <v>39</v>
      </c>
      <c r="N7" s="23" t="s">
        <v>40</v>
      </c>
      <c r="O7" s="22" t="s">
        <v>3</v>
      </c>
      <c r="P7" s="23" t="s">
        <v>38</v>
      </c>
      <c r="Q7" s="22" t="s">
        <v>39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 t="e">
        <f>MATCH("Platz",$A:$A,0)-2</f>
        <v>#N/A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113">
        <v>0.46527777777777773</v>
      </c>
      <c r="B9" s="114" t="s">
        <v>43</v>
      </c>
      <c r="C9" s="115" t="s">
        <v>171</v>
      </c>
      <c r="D9" s="115" t="s">
        <v>90</v>
      </c>
      <c r="E9" s="116" t="s">
        <v>41</v>
      </c>
      <c r="F9" s="117">
        <f aca="true" t="shared" si="0" ref="F9:F28">SUM(K9:R9)</f>
        <v>0</v>
      </c>
      <c r="G9" s="117">
        <f aca="true" t="shared" si="1" ref="G9:G28">SUM(L9+N9+P9+R9)</f>
        <v>0</v>
      </c>
      <c r="H9" s="24"/>
      <c r="I9" s="25">
        <v>1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27">
        <f>A9</f>
        <v>0.46527777777777773</v>
      </c>
      <c r="B10" s="28" t="s">
        <v>43</v>
      </c>
      <c r="C10" s="29" t="s">
        <v>297</v>
      </c>
      <c r="D10" s="29" t="s">
        <v>77</v>
      </c>
      <c r="E10" s="30" t="s">
        <v>42</v>
      </c>
      <c r="F10" s="31">
        <f t="shared" si="0"/>
        <v>0</v>
      </c>
      <c r="G10" s="31">
        <f t="shared" si="1"/>
        <v>0</v>
      </c>
      <c r="H10" s="24"/>
      <c r="I10" s="32">
        <v>2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120">
        <f>A9</f>
        <v>0.46527777777777773</v>
      </c>
      <c r="B11" s="49" t="s">
        <v>43</v>
      </c>
      <c r="C11" s="50" t="s">
        <v>172</v>
      </c>
      <c r="D11" s="50" t="s">
        <v>89</v>
      </c>
      <c r="E11" s="51" t="s">
        <v>41</v>
      </c>
      <c r="F11" s="52">
        <f t="shared" si="0"/>
        <v>0</v>
      </c>
      <c r="G11" s="52">
        <f t="shared" si="1"/>
        <v>0</v>
      </c>
      <c r="H11" s="24"/>
      <c r="I11" s="38">
        <v>3</v>
      </c>
      <c r="J11" s="2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27">
        <f>A9</f>
        <v>0.46527777777777773</v>
      </c>
      <c r="B12" s="28" t="s">
        <v>43</v>
      </c>
      <c r="C12" s="29" t="s">
        <v>298</v>
      </c>
      <c r="D12" s="29" t="s">
        <v>85</v>
      </c>
      <c r="E12" s="30" t="s">
        <v>42</v>
      </c>
      <c r="F12" s="31">
        <f t="shared" si="0"/>
        <v>0</v>
      </c>
      <c r="G12" s="31">
        <f t="shared" si="1"/>
        <v>0</v>
      </c>
      <c r="H12" s="24"/>
      <c r="I12" s="32">
        <v>4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44">
        <f>A9+EZ_HEB_VL!$E$5</f>
        <v>0.49999999999999994</v>
      </c>
      <c r="B13" s="28" t="s">
        <v>43</v>
      </c>
      <c r="C13" s="29" t="s">
        <v>173</v>
      </c>
      <c r="D13" s="29" t="s">
        <v>90</v>
      </c>
      <c r="E13" s="30" t="s">
        <v>41</v>
      </c>
      <c r="F13" s="31">
        <f t="shared" si="0"/>
        <v>0</v>
      </c>
      <c r="G13" s="31">
        <f t="shared" si="1"/>
        <v>0</v>
      </c>
      <c r="H13" s="45"/>
      <c r="I13" s="46">
        <v>1</v>
      </c>
      <c r="J13" s="47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44">
        <f>A13</f>
        <v>0.49999999999999994</v>
      </c>
      <c r="B14" s="28" t="s">
        <v>43</v>
      </c>
      <c r="C14" s="29" t="s">
        <v>299</v>
      </c>
      <c r="D14" s="29" t="s">
        <v>52</v>
      </c>
      <c r="E14" s="30" t="s">
        <v>42</v>
      </c>
      <c r="F14" s="31">
        <f t="shared" si="0"/>
        <v>0</v>
      </c>
      <c r="G14" s="31">
        <f t="shared" si="1"/>
        <v>0</v>
      </c>
      <c r="H14" s="45"/>
      <c r="I14" s="46">
        <v>2</v>
      </c>
      <c r="J14" s="47"/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48">
        <f>A13</f>
        <v>0.49999999999999994</v>
      </c>
      <c r="B15" s="49" t="s">
        <v>43</v>
      </c>
      <c r="C15" s="50" t="s">
        <v>300</v>
      </c>
      <c r="D15" s="50" t="s">
        <v>218</v>
      </c>
      <c r="E15" s="51" t="s">
        <v>46</v>
      </c>
      <c r="F15" s="52">
        <f t="shared" si="0"/>
        <v>0</v>
      </c>
      <c r="G15" s="52">
        <f t="shared" si="1"/>
        <v>0</v>
      </c>
      <c r="H15" s="45"/>
      <c r="I15" s="53">
        <v>3</v>
      </c>
      <c r="J15" s="47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54">
        <f>A13</f>
        <v>0.49999999999999994</v>
      </c>
      <c r="B16" s="55" t="s">
        <v>43</v>
      </c>
      <c r="C16" s="56" t="s">
        <v>174</v>
      </c>
      <c r="D16" s="56" t="s">
        <v>90</v>
      </c>
      <c r="E16" s="57" t="s">
        <v>41</v>
      </c>
      <c r="F16" s="58">
        <f t="shared" si="0"/>
        <v>0</v>
      </c>
      <c r="G16" s="58">
        <f t="shared" si="1"/>
        <v>0</v>
      </c>
      <c r="H16" s="45"/>
      <c r="I16" s="59">
        <v>4</v>
      </c>
      <c r="J16" s="47"/>
      <c r="K16" s="26"/>
      <c r="L16" s="26"/>
      <c r="M16" s="26"/>
      <c r="N16" s="26"/>
      <c r="O16" s="26"/>
      <c r="P16" s="26"/>
      <c r="Q16" s="26"/>
      <c r="R16" s="26"/>
    </row>
    <row r="17" spans="1:18" ht="15" customHeight="1">
      <c r="A17" s="60">
        <f>A13+EZ_HEB_VL!$E$5</f>
        <v>0.5347222222222222</v>
      </c>
      <c r="B17" s="61" t="s">
        <v>43</v>
      </c>
      <c r="C17" s="62" t="s">
        <v>301</v>
      </c>
      <c r="D17" s="62" t="s">
        <v>77</v>
      </c>
      <c r="E17" s="63" t="s">
        <v>42</v>
      </c>
      <c r="F17" s="64">
        <f t="shared" si="0"/>
        <v>0</v>
      </c>
      <c r="G17" s="64">
        <f t="shared" si="1"/>
        <v>0</v>
      </c>
      <c r="H17" s="45"/>
      <c r="I17" s="65">
        <v>1</v>
      </c>
      <c r="J17" s="47"/>
      <c r="K17" s="26"/>
      <c r="L17" s="26"/>
      <c r="M17" s="26"/>
      <c r="N17" s="26"/>
      <c r="O17" s="26"/>
      <c r="P17" s="26"/>
      <c r="Q17" s="26"/>
      <c r="R17" s="26"/>
    </row>
    <row r="18" spans="1:18" ht="15" customHeight="1">
      <c r="A18" s="27">
        <f>A17</f>
        <v>0.5347222222222222</v>
      </c>
      <c r="B18" s="28" t="s">
        <v>43</v>
      </c>
      <c r="C18" s="29" t="s">
        <v>302</v>
      </c>
      <c r="D18" s="29" t="s">
        <v>218</v>
      </c>
      <c r="E18" s="30" t="s">
        <v>46</v>
      </c>
      <c r="F18" s="31">
        <f t="shared" si="0"/>
        <v>0</v>
      </c>
      <c r="G18" s="31">
        <f t="shared" si="1"/>
        <v>0</v>
      </c>
      <c r="H18" s="45"/>
      <c r="I18" s="46">
        <v>2</v>
      </c>
      <c r="J18" s="47"/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120">
        <f>A17</f>
        <v>0.5347222222222222</v>
      </c>
      <c r="B19" s="49" t="s">
        <v>43</v>
      </c>
      <c r="C19" s="50" t="s">
        <v>175</v>
      </c>
      <c r="D19" s="50" t="s">
        <v>75</v>
      </c>
      <c r="E19" s="51" t="s">
        <v>41</v>
      </c>
      <c r="F19" s="52">
        <f t="shared" si="0"/>
        <v>0</v>
      </c>
      <c r="G19" s="52">
        <f t="shared" si="1"/>
        <v>0</v>
      </c>
      <c r="H19" s="45"/>
      <c r="I19" s="53">
        <v>3</v>
      </c>
      <c r="J19" s="47"/>
      <c r="K19" s="26"/>
      <c r="L19" s="26"/>
      <c r="M19" s="26"/>
      <c r="N19" s="26"/>
      <c r="O19" s="26"/>
      <c r="P19" s="26"/>
      <c r="Q19" s="26"/>
      <c r="R19" s="26"/>
    </row>
    <row r="20" spans="1:18" ht="15" customHeight="1">
      <c r="A20" s="123">
        <f>A17</f>
        <v>0.5347222222222222</v>
      </c>
      <c r="B20" s="55" t="s">
        <v>43</v>
      </c>
      <c r="C20" s="56" t="s">
        <v>303</v>
      </c>
      <c r="D20" s="56" t="s">
        <v>304</v>
      </c>
      <c r="E20" s="57" t="s">
        <v>42</v>
      </c>
      <c r="F20" s="58">
        <f t="shared" si="0"/>
        <v>0</v>
      </c>
      <c r="G20" s="58">
        <f t="shared" si="1"/>
        <v>0</v>
      </c>
      <c r="H20" s="45"/>
      <c r="I20" s="59">
        <v>4</v>
      </c>
      <c r="J20" s="47"/>
      <c r="K20" s="26"/>
      <c r="L20" s="26"/>
      <c r="M20" s="26"/>
      <c r="N20" s="26"/>
      <c r="O20" s="26"/>
      <c r="P20" s="26"/>
      <c r="Q20" s="26"/>
      <c r="R20" s="26"/>
    </row>
    <row r="21" spans="1:18" ht="15" customHeight="1">
      <c r="A21" s="124">
        <f>A17+EZ_HEB_VL!$E$5</f>
        <v>0.5694444444444444</v>
      </c>
      <c r="B21" s="61" t="s">
        <v>43</v>
      </c>
      <c r="C21" s="62" t="s">
        <v>162</v>
      </c>
      <c r="D21" s="62" t="s">
        <v>64</v>
      </c>
      <c r="E21" s="63" t="s">
        <v>41</v>
      </c>
      <c r="F21" s="64">
        <f t="shared" si="0"/>
        <v>0</v>
      </c>
      <c r="G21" s="64">
        <f t="shared" si="1"/>
        <v>0</v>
      </c>
      <c r="H21" s="45"/>
      <c r="I21" s="65">
        <v>1</v>
      </c>
      <c r="J21" s="47"/>
      <c r="K21" s="26"/>
      <c r="L21" s="26"/>
      <c r="M21" s="26"/>
      <c r="N21" s="26"/>
      <c r="O21" s="26"/>
      <c r="P21" s="26"/>
      <c r="Q21" s="26"/>
      <c r="R21" s="26"/>
    </row>
    <row r="22" spans="1:18" ht="15" customHeight="1">
      <c r="A22" s="44">
        <f>A21</f>
        <v>0.5694444444444444</v>
      </c>
      <c r="B22" s="28" t="s">
        <v>43</v>
      </c>
      <c r="C22" s="29" t="s">
        <v>163</v>
      </c>
      <c r="D22" s="29" t="s">
        <v>50</v>
      </c>
      <c r="E22" s="30" t="s">
        <v>42</v>
      </c>
      <c r="F22" s="31">
        <f t="shared" si="0"/>
        <v>0</v>
      </c>
      <c r="G22" s="31">
        <f t="shared" si="1"/>
        <v>0</v>
      </c>
      <c r="H22" s="45"/>
      <c r="I22" s="46">
        <v>2</v>
      </c>
      <c r="J22" s="47"/>
      <c r="K22" s="26"/>
      <c r="L22" s="26"/>
      <c r="M22" s="26"/>
      <c r="N22" s="26"/>
      <c r="O22" s="26"/>
      <c r="P22" s="26"/>
      <c r="Q22" s="26"/>
      <c r="R22" s="26"/>
    </row>
    <row r="23" spans="1:18" ht="15" customHeight="1">
      <c r="A23" s="48">
        <f>A21</f>
        <v>0.5694444444444444</v>
      </c>
      <c r="B23" s="49" t="s">
        <v>43</v>
      </c>
      <c r="C23" s="50" t="s">
        <v>305</v>
      </c>
      <c r="D23" s="50" t="s">
        <v>208</v>
      </c>
      <c r="E23" s="51" t="s">
        <v>46</v>
      </c>
      <c r="F23" s="52">
        <f t="shared" si="0"/>
        <v>0</v>
      </c>
      <c r="G23" s="52">
        <f t="shared" si="1"/>
        <v>0</v>
      </c>
      <c r="H23" s="45"/>
      <c r="I23" s="53">
        <v>3</v>
      </c>
      <c r="J23" s="47"/>
      <c r="K23" s="26"/>
      <c r="L23" s="26"/>
      <c r="M23" s="26"/>
      <c r="N23" s="26"/>
      <c r="O23" s="26"/>
      <c r="P23" s="26"/>
      <c r="Q23" s="26"/>
      <c r="R23" s="26"/>
    </row>
    <row r="24" spans="1:18" ht="15" customHeight="1">
      <c r="A24" s="54">
        <f>A21</f>
        <v>0.5694444444444444</v>
      </c>
      <c r="B24" s="55" t="s">
        <v>43</v>
      </c>
      <c r="C24" s="56" t="s">
        <v>176</v>
      </c>
      <c r="D24" s="56" t="s">
        <v>64</v>
      </c>
      <c r="E24" s="57" t="s">
        <v>41</v>
      </c>
      <c r="F24" s="58">
        <f t="shared" si="0"/>
        <v>0</v>
      </c>
      <c r="G24" s="58">
        <f t="shared" si="1"/>
        <v>0</v>
      </c>
      <c r="H24" s="45"/>
      <c r="I24" s="59">
        <v>4</v>
      </c>
      <c r="J24" s="47"/>
      <c r="K24" s="26"/>
      <c r="L24" s="26"/>
      <c r="M24" s="26"/>
      <c r="N24" s="26"/>
      <c r="O24" s="26"/>
      <c r="P24" s="26"/>
      <c r="Q24" s="26"/>
      <c r="R24" s="26"/>
    </row>
    <row r="25" spans="1:18" ht="15" customHeight="1">
      <c r="A25" s="60">
        <f>A21+EZ_HEB_VL!$E$5</f>
        <v>0.6041666666666666</v>
      </c>
      <c r="B25" s="61" t="s">
        <v>43</v>
      </c>
      <c r="C25" s="62" t="s">
        <v>164</v>
      </c>
      <c r="D25" s="62" t="s">
        <v>74</v>
      </c>
      <c r="E25" s="63" t="s">
        <v>42</v>
      </c>
      <c r="F25" s="64">
        <f t="shared" si="0"/>
        <v>0</v>
      </c>
      <c r="G25" s="64">
        <f t="shared" si="1"/>
        <v>0</v>
      </c>
      <c r="H25" s="45"/>
      <c r="I25" s="65">
        <v>1</v>
      </c>
      <c r="J25" s="47"/>
      <c r="K25" s="26"/>
      <c r="L25" s="26"/>
      <c r="M25" s="26"/>
      <c r="N25" s="26"/>
      <c r="O25" s="26"/>
      <c r="P25" s="26"/>
      <c r="Q25" s="26"/>
      <c r="R25" s="26"/>
    </row>
    <row r="26" spans="1:18" ht="15" customHeight="1">
      <c r="A26" s="27">
        <f>A25</f>
        <v>0.6041666666666666</v>
      </c>
      <c r="B26" s="28" t="s">
        <v>43</v>
      </c>
      <c r="C26" s="29" t="s">
        <v>165</v>
      </c>
      <c r="D26" s="29" t="s">
        <v>63</v>
      </c>
      <c r="E26" s="30" t="s">
        <v>41</v>
      </c>
      <c r="F26" s="31">
        <f t="shared" si="0"/>
        <v>0</v>
      </c>
      <c r="G26" s="31">
        <f t="shared" si="1"/>
        <v>0</v>
      </c>
      <c r="H26" s="45"/>
      <c r="I26" s="46">
        <v>2</v>
      </c>
      <c r="J26" s="47"/>
      <c r="K26" s="26"/>
      <c r="L26" s="26"/>
      <c r="M26" s="26"/>
      <c r="N26" s="26"/>
      <c r="O26" s="26"/>
      <c r="P26" s="26"/>
      <c r="Q26" s="26"/>
      <c r="R26" s="26"/>
    </row>
    <row r="27" spans="1:18" ht="15" customHeight="1">
      <c r="A27" s="120">
        <f>A25</f>
        <v>0.6041666666666666</v>
      </c>
      <c r="B27" s="49" t="s">
        <v>43</v>
      </c>
      <c r="C27" s="50" t="s">
        <v>306</v>
      </c>
      <c r="D27" s="50" t="s">
        <v>80</v>
      </c>
      <c r="E27" s="51" t="s">
        <v>42</v>
      </c>
      <c r="F27" s="52">
        <f t="shared" si="0"/>
        <v>0</v>
      </c>
      <c r="G27" s="52">
        <f t="shared" si="1"/>
        <v>0</v>
      </c>
      <c r="H27" s="45"/>
      <c r="I27" s="53">
        <v>3</v>
      </c>
      <c r="J27" s="47"/>
      <c r="K27" s="26"/>
      <c r="L27" s="26"/>
      <c r="M27" s="26"/>
      <c r="N27" s="26"/>
      <c r="O27" s="26"/>
      <c r="P27" s="26"/>
      <c r="Q27" s="26"/>
      <c r="R27" s="26"/>
    </row>
    <row r="28" spans="1:18" ht="15" customHeight="1">
      <c r="A28" s="132">
        <f>A25</f>
        <v>0.6041666666666666</v>
      </c>
      <c r="B28" s="133" t="s">
        <v>43</v>
      </c>
      <c r="C28" s="134" t="s">
        <v>307</v>
      </c>
      <c r="D28" s="134" t="s">
        <v>93</v>
      </c>
      <c r="E28" s="135" t="s">
        <v>46</v>
      </c>
      <c r="F28" s="136">
        <f t="shared" si="0"/>
        <v>0</v>
      </c>
      <c r="G28" s="136">
        <f t="shared" si="1"/>
        <v>0</v>
      </c>
      <c r="H28" s="45"/>
      <c r="I28" s="137">
        <v>4</v>
      </c>
      <c r="J28" s="47"/>
      <c r="K28" s="26"/>
      <c r="L28" s="26"/>
      <c r="M28" s="26"/>
      <c r="N28" s="26"/>
      <c r="O28" s="26"/>
      <c r="P28" s="26"/>
      <c r="Q28" s="26"/>
      <c r="R28" s="26"/>
    </row>
    <row r="29" ht="1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5">
    <mergeCell ref="B1:D1"/>
    <mergeCell ref="B3:D3"/>
    <mergeCell ref="E1:I1"/>
    <mergeCell ref="K1:R2"/>
    <mergeCell ref="F3:I3"/>
    <mergeCell ref="Q6:R6"/>
    <mergeCell ref="B4:C4"/>
    <mergeCell ref="B5:C5"/>
    <mergeCell ref="F4:I4"/>
    <mergeCell ref="E5:F5"/>
    <mergeCell ref="G5:I5"/>
    <mergeCell ref="A6:C6"/>
    <mergeCell ref="K6:L6"/>
    <mergeCell ref="M6:N6"/>
    <mergeCell ref="O6:P6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0"/>
  <sheetViews>
    <sheetView showZeros="0" tabSelected="1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Herren-C Einzel VL</v>
      </c>
      <c r="L1" s="200"/>
      <c r="M1" s="200"/>
      <c r="N1" s="200"/>
      <c r="O1" s="200"/>
      <c r="P1" s="200"/>
      <c r="Q1" s="200"/>
      <c r="R1" s="200"/>
      <c r="T1" s="9">
        <v>37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40985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18</v>
      </c>
      <c r="C4" s="205"/>
      <c r="D4" s="11" t="s">
        <v>19</v>
      </c>
      <c r="E4" s="15">
        <v>12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21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25</v>
      </c>
      <c r="B6" s="196"/>
      <c r="C6" s="196"/>
      <c r="D6" s="11" t="s">
        <v>26</v>
      </c>
      <c r="E6" s="17">
        <v>4</v>
      </c>
      <c r="F6" s="18" t="s">
        <v>27</v>
      </c>
      <c r="G6" s="10"/>
      <c r="H6" s="10"/>
      <c r="I6" s="10"/>
      <c r="J6" s="10"/>
      <c r="K6" s="203" t="s">
        <v>28</v>
      </c>
      <c r="L6" s="204"/>
      <c r="M6" s="203" t="s">
        <v>29</v>
      </c>
      <c r="N6" s="204"/>
      <c r="O6" s="203" t="s">
        <v>30</v>
      </c>
      <c r="P6" s="204"/>
      <c r="Q6" s="203" t="s">
        <v>31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36</v>
      </c>
      <c r="H7" s="20"/>
      <c r="I7" s="21" t="s">
        <v>37</v>
      </c>
      <c r="J7" s="10"/>
      <c r="K7" s="22" t="s">
        <v>3</v>
      </c>
      <c r="L7" s="23" t="s">
        <v>38</v>
      </c>
      <c r="M7" s="22" t="s">
        <v>39</v>
      </c>
      <c r="N7" s="23" t="s">
        <v>40</v>
      </c>
      <c r="O7" s="22" t="s">
        <v>3</v>
      </c>
      <c r="P7" s="23" t="s">
        <v>38</v>
      </c>
      <c r="Q7" s="22" t="s">
        <v>39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 t="e">
        <f>MATCH("Platz",$A:$A,0)-2</f>
        <v>#N/A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125">
        <v>0.3541666666666667</v>
      </c>
      <c r="B9" s="126" t="s">
        <v>43</v>
      </c>
      <c r="C9" s="127" t="s">
        <v>166</v>
      </c>
      <c r="D9" s="127" t="s">
        <v>169</v>
      </c>
      <c r="E9" s="128" t="s">
        <v>41</v>
      </c>
      <c r="F9" s="129">
        <f aca="true" t="shared" si="0" ref="F9:F20">SUM(K9:R9)</f>
        <v>0</v>
      </c>
      <c r="G9" s="129">
        <f aca="true" t="shared" si="1" ref="G9:G20">SUM(L9+N9+P9+R9)</f>
        <v>0</v>
      </c>
      <c r="H9" s="130"/>
      <c r="I9" s="131">
        <v>1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27">
        <f>A9</f>
        <v>0.3541666666666667</v>
      </c>
      <c r="B10" s="28" t="s">
        <v>43</v>
      </c>
      <c r="C10" s="29" t="s">
        <v>308</v>
      </c>
      <c r="D10" s="29" t="s">
        <v>52</v>
      </c>
      <c r="E10" s="30" t="s">
        <v>42</v>
      </c>
      <c r="F10" s="31">
        <f t="shared" si="0"/>
        <v>0</v>
      </c>
      <c r="G10" s="31">
        <f t="shared" si="1"/>
        <v>0</v>
      </c>
      <c r="H10" s="24"/>
      <c r="I10" s="32">
        <v>2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120">
        <f>A9</f>
        <v>0.3541666666666667</v>
      </c>
      <c r="B11" s="49" t="s">
        <v>43</v>
      </c>
      <c r="C11" s="50" t="s">
        <v>167</v>
      </c>
      <c r="D11" s="50" t="s">
        <v>64</v>
      </c>
      <c r="E11" s="51" t="s">
        <v>41</v>
      </c>
      <c r="F11" s="52">
        <f t="shared" si="0"/>
        <v>0</v>
      </c>
      <c r="G11" s="52">
        <f t="shared" si="1"/>
        <v>0</v>
      </c>
      <c r="H11" s="24"/>
      <c r="I11" s="38">
        <v>3</v>
      </c>
      <c r="J11" s="2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27">
        <f>A9</f>
        <v>0.3541666666666667</v>
      </c>
      <c r="B12" s="28" t="s">
        <v>43</v>
      </c>
      <c r="C12" s="29" t="s">
        <v>309</v>
      </c>
      <c r="D12" s="29" t="s">
        <v>77</v>
      </c>
      <c r="E12" s="30" t="s">
        <v>42</v>
      </c>
      <c r="F12" s="31">
        <f t="shared" si="0"/>
        <v>0</v>
      </c>
      <c r="G12" s="31">
        <f t="shared" si="1"/>
        <v>0</v>
      </c>
      <c r="H12" s="24"/>
      <c r="I12" s="32">
        <v>4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44">
        <f>A9+EZ_HEC_VL!$E$5</f>
        <v>0.3888888888888889</v>
      </c>
      <c r="B13" s="28" t="s">
        <v>43</v>
      </c>
      <c r="C13" s="29" t="s">
        <v>44</v>
      </c>
      <c r="D13" s="29" t="s">
        <v>45</v>
      </c>
      <c r="E13" s="30" t="s">
        <v>46</v>
      </c>
      <c r="F13" s="31">
        <f t="shared" si="0"/>
        <v>0</v>
      </c>
      <c r="G13" s="31">
        <f t="shared" si="1"/>
        <v>0</v>
      </c>
      <c r="H13" s="45"/>
      <c r="I13" s="46">
        <v>1</v>
      </c>
      <c r="J13" s="47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44">
        <f>A13</f>
        <v>0.3888888888888889</v>
      </c>
      <c r="B14" s="28" t="s">
        <v>43</v>
      </c>
      <c r="C14" s="29" t="s">
        <v>47</v>
      </c>
      <c r="D14" s="29" t="s">
        <v>48</v>
      </c>
      <c r="E14" s="30" t="s">
        <v>41</v>
      </c>
      <c r="F14" s="31">
        <f t="shared" si="0"/>
        <v>0</v>
      </c>
      <c r="G14" s="31">
        <f t="shared" si="1"/>
        <v>0</v>
      </c>
      <c r="H14" s="45"/>
      <c r="I14" s="46">
        <v>2</v>
      </c>
      <c r="J14" s="47"/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48">
        <f>A13</f>
        <v>0.3888888888888889</v>
      </c>
      <c r="B15" s="49" t="s">
        <v>43</v>
      </c>
      <c r="C15" s="50" t="s">
        <v>310</v>
      </c>
      <c r="D15" s="50" t="s">
        <v>94</v>
      </c>
      <c r="E15" s="51" t="s">
        <v>46</v>
      </c>
      <c r="F15" s="52">
        <f t="shared" si="0"/>
        <v>0</v>
      </c>
      <c r="G15" s="52">
        <f t="shared" si="1"/>
        <v>0</v>
      </c>
      <c r="H15" s="45"/>
      <c r="I15" s="53">
        <v>3</v>
      </c>
      <c r="J15" s="47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54">
        <f>A13</f>
        <v>0.3888888888888889</v>
      </c>
      <c r="B16" s="55" t="s">
        <v>43</v>
      </c>
      <c r="C16" s="56" t="s">
        <v>168</v>
      </c>
      <c r="D16" s="56" t="s">
        <v>64</v>
      </c>
      <c r="E16" s="57" t="s">
        <v>41</v>
      </c>
      <c r="F16" s="58">
        <f t="shared" si="0"/>
        <v>0</v>
      </c>
      <c r="G16" s="58">
        <f t="shared" si="1"/>
        <v>0</v>
      </c>
      <c r="H16" s="45"/>
      <c r="I16" s="59">
        <v>4</v>
      </c>
      <c r="J16" s="47"/>
      <c r="K16" s="26"/>
      <c r="L16" s="26"/>
      <c r="M16" s="26"/>
      <c r="N16" s="26"/>
      <c r="O16" s="26"/>
      <c r="P16" s="26"/>
      <c r="Q16" s="26"/>
      <c r="R16" s="26"/>
    </row>
    <row r="17" spans="1:18" ht="15" customHeight="1">
      <c r="A17" s="60">
        <f>A13+EZ_HEC_VL!$E$5</f>
        <v>0.4236111111111111</v>
      </c>
      <c r="B17" s="61" t="s">
        <v>43</v>
      </c>
      <c r="C17" s="62" t="s">
        <v>49</v>
      </c>
      <c r="D17" s="62" t="s">
        <v>50</v>
      </c>
      <c r="E17" s="63" t="s">
        <v>42</v>
      </c>
      <c r="F17" s="64">
        <f t="shared" si="0"/>
        <v>0</v>
      </c>
      <c r="G17" s="64">
        <f t="shared" si="1"/>
        <v>0</v>
      </c>
      <c r="H17" s="45"/>
      <c r="I17" s="65">
        <v>1</v>
      </c>
      <c r="J17" s="47"/>
      <c r="K17" s="26"/>
      <c r="L17" s="26"/>
      <c r="M17" s="26"/>
      <c r="N17" s="26"/>
      <c r="O17" s="26"/>
      <c r="P17" s="26"/>
      <c r="Q17" s="26"/>
      <c r="R17" s="26"/>
    </row>
    <row r="18" spans="1:18" ht="15" customHeight="1">
      <c r="A18" s="27">
        <f>A17</f>
        <v>0.4236111111111111</v>
      </c>
      <c r="B18" s="28" t="s">
        <v>43</v>
      </c>
      <c r="C18" s="29" t="s">
        <v>51</v>
      </c>
      <c r="D18" s="29" t="s">
        <v>52</v>
      </c>
      <c r="E18" s="30" t="s">
        <v>42</v>
      </c>
      <c r="F18" s="31">
        <f t="shared" si="0"/>
        <v>0</v>
      </c>
      <c r="G18" s="31">
        <f t="shared" si="1"/>
        <v>0</v>
      </c>
      <c r="H18" s="45"/>
      <c r="I18" s="46">
        <v>2</v>
      </c>
      <c r="J18" s="47"/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120">
        <f>A17</f>
        <v>0.4236111111111111</v>
      </c>
      <c r="B19" s="49" t="s">
        <v>43</v>
      </c>
      <c r="C19" s="50" t="s">
        <v>311</v>
      </c>
      <c r="D19" s="50" t="s">
        <v>52</v>
      </c>
      <c r="E19" s="51" t="s">
        <v>42</v>
      </c>
      <c r="F19" s="52">
        <f t="shared" si="0"/>
        <v>0</v>
      </c>
      <c r="G19" s="52">
        <f t="shared" si="1"/>
        <v>0</v>
      </c>
      <c r="H19" s="45"/>
      <c r="I19" s="53">
        <v>3</v>
      </c>
      <c r="J19" s="47"/>
      <c r="K19" s="26"/>
      <c r="L19" s="26"/>
      <c r="M19" s="26"/>
      <c r="N19" s="26"/>
      <c r="O19" s="26"/>
      <c r="P19" s="26"/>
      <c r="Q19" s="26"/>
      <c r="R19" s="26"/>
    </row>
    <row r="20" spans="1:18" ht="15" customHeight="1">
      <c r="A20" s="174">
        <f>A17</f>
        <v>0.4236111111111111</v>
      </c>
      <c r="B20" s="169" t="s">
        <v>43</v>
      </c>
      <c r="C20" s="170" t="s">
        <v>312</v>
      </c>
      <c r="D20" s="170" t="s">
        <v>94</v>
      </c>
      <c r="E20" s="171" t="s">
        <v>46</v>
      </c>
      <c r="F20" s="172">
        <f t="shared" si="0"/>
        <v>0</v>
      </c>
      <c r="G20" s="172">
        <f t="shared" si="1"/>
        <v>0</v>
      </c>
      <c r="H20" s="151"/>
      <c r="I20" s="173">
        <v>4</v>
      </c>
      <c r="J20" s="47"/>
      <c r="K20" s="26"/>
      <c r="L20" s="26"/>
      <c r="M20" s="26"/>
      <c r="N20" s="26"/>
      <c r="O20" s="26"/>
      <c r="P20" s="26"/>
      <c r="Q20" s="26"/>
      <c r="R20" s="26"/>
    </row>
    <row r="21" ht="1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5">
    <mergeCell ref="A6:C6"/>
    <mergeCell ref="K6:L6"/>
    <mergeCell ref="M6:N6"/>
    <mergeCell ref="E5:F5"/>
    <mergeCell ref="G5:I5"/>
    <mergeCell ref="O6:P6"/>
    <mergeCell ref="B1:D1"/>
    <mergeCell ref="B3:D3"/>
    <mergeCell ref="E1:I1"/>
    <mergeCell ref="K1:R2"/>
    <mergeCell ref="F3:I3"/>
    <mergeCell ref="Q6:R6"/>
    <mergeCell ref="B4:C4"/>
    <mergeCell ref="B5:C5"/>
    <mergeCell ref="F4:I4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8"/>
  <sheetViews>
    <sheetView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27.7109375" style="3" customWidth="1"/>
    <col min="2" max="2" width="4.28125" style="3" customWidth="1"/>
    <col min="3" max="16384" width="11.421875" style="3" customWidth="1"/>
  </cols>
  <sheetData>
    <row r="1" spans="1:2" s="1" customFormat="1" ht="12.75">
      <c r="A1" s="1" t="s">
        <v>0</v>
      </c>
      <c r="B1" s="2">
        <f>COUNTA($A:$A)</f>
        <v>18</v>
      </c>
    </row>
    <row r="2" ht="12.75">
      <c r="A2" s="3" t="s">
        <v>53</v>
      </c>
    </row>
    <row r="3" ht="12.75">
      <c r="A3" s="3" t="s">
        <v>60</v>
      </c>
    </row>
    <row r="4" ht="12.75">
      <c r="A4" s="3" t="s">
        <v>66</v>
      </c>
    </row>
    <row r="5" ht="12.75">
      <c r="A5" s="3" t="s">
        <v>82</v>
      </c>
    </row>
    <row r="6" ht="12.75">
      <c r="A6" s="3" t="s">
        <v>87</v>
      </c>
    </row>
    <row r="7" ht="12.75">
      <c r="A7" s="3" t="s">
        <v>96</v>
      </c>
    </row>
    <row r="8" ht="12.75">
      <c r="A8" s="3" t="s">
        <v>100</v>
      </c>
    </row>
    <row r="9" ht="12.75">
      <c r="A9" s="3" t="s">
        <v>103</v>
      </c>
    </row>
    <row r="10" ht="12.75">
      <c r="A10" s="3" t="s">
        <v>114</v>
      </c>
    </row>
    <row r="11" ht="12.75">
      <c r="A11" s="3" t="s">
        <v>119</v>
      </c>
    </row>
    <row r="12" ht="12.75">
      <c r="A12" s="3" t="s">
        <v>126</v>
      </c>
    </row>
    <row r="13" ht="12.75">
      <c r="A13" s="3" t="s">
        <v>134</v>
      </c>
    </row>
    <row r="14" ht="12.75">
      <c r="A14" s="3" t="s">
        <v>141</v>
      </c>
    </row>
    <row r="15" ht="12.75">
      <c r="A15" s="3" t="s">
        <v>148</v>
      </c>
    </row>
    <row r="16" ht="12.75">
      <c r="A16" s="3" t="s">
        <v>154</v>
      </c>
    </row>
    <row r="17" ht="12.75">
      <c r="A17" s="3" t="s">
        <v>160</v>
      </c>
    </row>
    <row r="18" ht="12.75">
      <c r="A18" s="3" t="s">
        <v>10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0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Damen Verein</v>
      </c>
      <c r="L1" s="200"/>
      <c r="M1" s="200"/>
      <c r="N1" s="200"/>
      <c r="O1" s="200"/>
      <c r="P1" s="200"/>
      <c r="Q1" s="200"/>
      <c r="R1" s="200"/>
      <c r="T1" s="9">
        <v>20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40957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54</v>
      </c>
      <c r="C4" s="205"/>
      <c r="D4" s="11" t="s">
        <v>19</v>
      </c>
      <c r="E4" s="15">
        <v>2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21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55</v>
      </c>
      <c r="B6" s="196"/>
      <c r="C6" s="196"/>
      <c r="D6" s="11" t="s">
        <v>26</v>
      </c>
      <c r="E6" s="17">
        <v>1</v>
      </c>
      <c r="F6" s="18"/>
      <c r="G6" s="10"/>
      <c r="H6" s="10"/>
      <c r="I6" s="10"/>
      <c r="J6" s="10"/>
      <c r="K6" s="203" t="s">
        <v>28</v>
      </c>
      <c r="L6" s="204"/>
      <c r="M6" s="203" t="s">
        <v>29</v>
      </c>
      <c r="N6" s="204"/>
      <c r="O6" s="203" t="s">
        <v>30</v>
      </c>
      <c r="P6" s="204"/>
      <c r="Q6" s="203" t="s">
        <v>31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36</v>
      </c>
      <c r="H7" s="20"/>
      <c r="I7" s="21" t="s">
        <v>37</v>
      </c>
      <c r="J7" s="10"/>
      <c r="K7" s="22" t="s">
        <v>3</v>
      </c>
      <c r="L7" s="23" t="s">
        <v>38</v>
      </c>
      <c r="M7" s="22" t="s">
        <v>39</v>
      </c>
      <c r="N7" s="23" t="s">
        <v>40</v>
      </c>
      <c r="O7" s="22" t="s">
        <v>3</v>
      </c>
      <c r="P7" s="23" t="s">
        <v>38</v>
      </c>
      <c r="Q7" s="22" t="s">
        <v>39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>
        <f>MATCH("Platz",$A:$A,0)-2</f>
        <v>16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73">
        <v>0.6770833333333334</v>
      </c>
      <c r="B9" s="74"/>
      <c r="C9" s="75"/>
      <c r="D9" s="75" t="s">
        <v>50</v>
      </c>
      <c r="E9" s="76" t="s">
        <v>42</v>
      </c>
      <c r="F9" s="77">
        <f aca="true" t="shared" si="0" ref="F9:F16">SUM(K9:R9)</f>
        <v>0</v>
      </c>
      <c r="G9" s="77">
        <f aca="true" t="shared" si="1" ref="G9:G16">SUM(L9+N9+P9+R9)</f>
        <v>0</v>
      </c>
      <c r="H9" s="78"/>
      <c r="I9" s="79">
        <v>1</v>
      </c>
      <c r="J9" s="8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39">
        <f>A9</f>
        <v>0.6770833333333334</v>
      </c>
      <c r="B10" s="40"/>
      <c r="C10" s="41"/>
      <c r="D10" s="41" t="s">
        <v>50</v>
      </c>
      <c r="E10" s="42" t="s">
        <v>42</v>
      </c>
      <c r="F10" s="43">
        <f t="shared" si="0"/>
        <v>0</v>
      </c>
      <c r="G10" s="43">
        <f t="shared" si="1"/>
        <v>0</v>
      </c>
      <c r="H10" s="78"/>
      <c r="I10" s="81">
        <v>2</v>
      </c>
      <c r="J10" s="8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33">
        <f>A9</f>
        <v>0.6770833333333334</v>
      </c>
      <c r="B11" s="34"/>
      <c r="C11" s="35"/>
      <c r="D11" s="35" t="s">
        <v>48</v>
      </c>
      <c r="E11" s="36" t="s">
        <v>41</v>
      </c>
      <c r="F11" s="37">
        <f t="shared" si="0"/>
        <v>0</v>
      </c>
      <c r="G11" s="37">
        <f t="shared" si="1"/>
        <v>0</v>
      </c>
      <c r="H11" s="78"/>
      <c r="I11" s="66">
        <v>3</v>
      </c>
      <c r="J11" s="8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33">
        <f>A9</f>
        <v>0.6770833333333334</v>
      </c>
      <c r="B12" s="34"/>
      <c r="C12" s="35"/>
      <c r="D12" s="35" t="s">
        <v>48</v>
      </c>
      <c r="E12" s="36" t="s">
        <v>41</v>
      </c>
      <c r="F12" s="37">
        <f t="shared" si="0"/>
        <v>0</v>
      </c>
      <c r="G12" s="37">
        <f t="shared" si="1"/>
        <v>0</v>
      </c>
      <c r="H12" s="45"/>
      <c r="I12" s="66">
        <v>4</v>
      </c>
      <c r="J12" s="47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82">
        <f>A9+MS_DA!$E$5</f>
        <v>0.7118055555555556</v>
      </c>
      <c r="B13" s="40"/>
      <c r="C13" s="41"/>
      <c r="D13" s="41" t="s">
        <v>48</v>
      </c>
      <c r="E13" s="42" t="s">
        <v>41</v>
      </c>
      <c r="F13" s="43">
        <f t="shared" si="0"/>
        <v>0</v>
      </c>
      <c r="G13" s="43">
        <f t="shared" si="1"/>
        <v>0</v>
      </c>
      <c r="H13" s="45"/>
      <c r="I13" s="81">
        <v>1</v>
      </c>
      <c r="J13" s="47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82">
        <f>A13</f>
        <v>0.7118055555555556</v>
      </c>
      <c r="B14" s="40"/>
      <c r="C14" s="41"/>
      <c r="D14" s="41" t="s">
        <v>48</v>
      </c>
      <c r="E14" s="42" t="s">
        <v>41</v>
      </c>
      <c r="F14" s="43">
        <f t="shared" si="0"/>
        <v>0</v>
      </c>
      <c r="G14" s="43">
        <f t="shared" si="1"/>
        <v>0</v>
      </c>
      <c r="H14" s="45"/>
      <c r="I14" s="81">
        <v>2</v>
      </c>
      <c r="J14" s="47"/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83">
        <f>A13</f>
        <v>0.7118055555555556</v>
      </c>
      <c r="B15" s="34"/>
      <c r="C15" s="35"/>
      <c r="D15" s="35" t="s">
        <v>50</v>
      </c>
      <c r="E15" s="36" t="s">
        <v>42</v>
      </c>
      <c r="F15" s="37">
        <f t="shared" si="0"/>
        <v>0</v>
      </c>
      <c r="G15" s="37">
        <f t="shared" si="1"/>
        <v>0</v>
      </c>
      <c r="H15" s="45"/>
      <c r="I15" s="66">
        <v>3</v>
      </c>
      <c r="J15" s="47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84">
        <f>A13</f>
        <v>0.7118055555555556</v>
      </c>
      <c r="B16" s="68"/>
      <c r="C16" s="69"/>
      <c r="D16" s="69" t="s">
        <v>50</v>
      </c>
      <c r="E16" s="70" t="s">
        <v>42</v>
      </c>
      <c r="F16" s="71">
        <f t="shared" si="0"/>
        <v>0</v>
      </c>
      <c r="G16" s="71">
        <f t="shared" si="1"/>
        <v>0</v>
      </c>
      <c r="H16" s="45"/>
      <c r="I16" s="72">
        <v>4</v>
      </c>
      <c r="J16" s="47"/>
      <c r="K16" s="26"/>
      <c r="L16" s="26"/>
      <c r="M16" s="26"/>
      <c r="N16" s="26"/>
      <c r="O16" s="26"/>
      <c r="P16" s="26"/>
      <c r="Q16" s="26"/>
      <c r="R16" s="26"/>
    </row>
    <row r="17" spans="1:18" ht="15" customHeight="1">
      <c r="A17" s="85"/>
      <c r="B17" s="86"/>
      <c r="C17" s="87"/>
      <c r="D17" s="87"/>
      <c r="E17" s="88"/>
      <c r="F17" s="88"/>
      <c r="G17" s="89"/>
      <c r="H17" s="45"/>
      <c r="I17" s="20"/>
      <c r="J17" s="89"/>
      <c r="K17" s="89"/>
      <c r="L17" s="89"/>
      <c r="M17" s="89"/>
      <c r="N17" s="89"/>
      <c r="O17" s="89"/>
      <c r="P17" s="89"/>
      <c r="Q17" s="89"/>
      <c r="R17" s="6"/>
    </row>
    <row r="18" spans="1:18" ht="15" customHeight="1">
      <c r="A18" s="90" t="s">
        <v>56</v>
      </c>
      <c r="B18" s="192" t="s">
        <v>57</v>
      </c>
      <c r="C18" s="193"/>
      <c r="D18" s="91" t="s">
        <v>58</v>
      </c>
      <c r="E18" s="192" t="s">
        <v>36</v>
      </c>
      <c r="F18" s="194"/>
      <c r="G18" s="192" t="s">
        <v>59</v>
      </c>
      <c r="H18" s="193"/>
      <c r="I18" s="194"/>
      <c r="J18" s="92"/>
      <c r="K18" s="92"/>
      <c r="L18" s="92"/>
      <c r="M18" s="92"/>
      <c r="N18" s="92"/>
      <c r="O18" s="92"/>
      <c r="P18" s="92"/>
      <c r="Q18" s="92"/>
      <c r="R18" s="92"/>
    </row>
    <row r="19" spans="1:9" ht="15" customHeight="1">
      <c r="A19" s="93"/>
      <c r="B19" s="182" t="s">
        <v>50</v>
      </c>
      <c r="C19" s="183"/>
      <c r="D19" s="94">
        <f>SUMIF(D$9:D$16,B19,F$9:F$16)</f>
        <v>0</v>
      </c>
      <c r="E19" s="184">
        <f>SUMIF(D$9:D$16,B19,G$9:G$16)</f>
        <v>0</v>
      </c>
      <c r="F19" s="185"/>
      <c r="G19" s="184"/>
      <c r="H19" s="186"/>
      <c r="I19" s="185"/>
    </row>
    <row r="20" spans="1:9" ht="15" customHeight="1">
      <c r="A20" s="95"/>
      <c r="B20" s="187" t="s">
        <v>48</v>
      </c>
      <c r="C20" s="188"/>
      <c r="D20" s="96">
        <f>SUMIF(D$9:D$16,B20,F$9:F$16)</f>
        <v>0</v>
      </c>
      <c r="E20" s="189">
        <f>SUMIF(D$9:D$16,B20,G$9:G$16)</f>
        <v>0</v>
      </c>
      <c r="F20" s="190"/>
      <c r="G20" s="189"/>
      <c r="H20" s="190"/>
      <c r="I20" s="19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24">
    <mergeCell ref="Q6:R6"/>
    <mergeCell ref="B4:C4"/>
    <mergeCell ref="B5:C5"/>
    <mergeCell ref="F4:I4"/>
    <mergeCell ref="E5:F5"/>
    <mergeCell ref="O6:P6"/>
    <mergeCell ref="K6:L6"/>
    <mergeCell ref="M6:N6"/>
    <mergeCell ref="B1:D1"/>
    <mergeCell ref="B3:D3"/>
    <mergeCell ref="E1:I1"/>
    <mergeCell ref="K1:R2"/>
    <mergeCell ref="F3:I3"/>
    <mergeCell ref="B18:C18"/>
    <mergeCell ref="E18:F18"/>
    <mergeCell ref="G18:I18"/>
    <mergeCell ref="G5:I5"/>
    <mergeCell ref="A6:C6"/>
    <mergeCell ref="B19:C19"/>
    <mergeCell ref="E19:F19"/>
    <mergeCell ref="G19:I19"/>
    <mergeCell ref="B20:C20"/>
    <mergeCell ref="E20:F20"/>
    <mergeCell ref="G20:I20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0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Damen-A Verein</v>
      </c>
      <c r="L1" s="200"/>
      <c r="M1" s="200"/>
      <c r="N1" s="200"/>
      <c r="O1" s="200"/>
      <c r="P1" s="200"/>
      <c r="Q1" s="200"/>
      <c r="R1" s="200"/>
      <c r="T1" s="9">
        <v>21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40985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61</v>
      </c>
      <c r="C4" s="205"/>
      <c r="D4" s="11" t="s">
        <v>19</v>
      </c>
      <c r="E4" s="15">
        <v>4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21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55</v>
      </c>
      <c r="B6" s="196"/>
      <c r="C6" s="196"/>
      <c r="D6" s="11" t="s">
        <v>26</v>
      </c>
      <c r="E6" s="17">
        <v>1</v>
      </c>
      <c r="F6" s="18"/>
      <c r="G6" s="10"/>
      <c r="H6" s="10"/>
      <c r="I6" s="10"/>
      <c r="J6" s="10"/>
      <c r="K6" s="203" t="s">
        <v>28</v>
      </c>
      <c r="L6" s="204"/>
      <c r="M6" s="203" t="s">
        <v>29</v>
      </c>
      <c r="N6" s="204"/>
      <c r="O6" s="203" t="s">
        <v>30</v>
      </c>
      <c r="P6" s="204"/>
      <c r="Q6" s="203" t="s">
        <v>31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36</v>
      </c>
      <c r="H7" s="20"/>
      <c r="I7" s="21" t="s">
        <v>37</v>
      </c>
      <c r="J7" s="10"/>
      <c r="K7" s="22" t="s">
        <v>3</v>
      </c>
      <c r="L7" s="23" t="s">
        <v>38</v>
      </c>
      <c r="M7" s="22" t="s">
        <v>39</v>
      </c>
      <c r="N7" s="23" t="s">
        <v>40</v>
      </c>
      <c r="O7" s="22" t="s">
        <v>3</v>
      </c>
      <c r="P7" s="23" t="s">
        <v>38</v>
      </c>
      <c r="Q7" s="22" t="s">
        <v>39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>
        <f>MATCH("Platz",$A:$A,0)-2</f>
        <v>24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125">
        <v>0.6493055555555556</v>
      </c>
      <c r="B9" s="126"/>
      <c r="C9" s="127"/>
      <c r="D9" s="127" t="s">
        <v>62</v>
      </c>
      <c r="E9" s="128" t="s">
        <v>41</v>
      </c>
      <c r="F9" s="129">
        <f aca="true" t="shared" si="0" ref="F9:F24">SUM(K9:R9)</f>
        <v>0</v>
      </c>
      <c r="G9" s="129">
        <f aca="true" t="shared" si="1" ref="G9:G24">SUM(L9+N9+P9+R9)</f>
        <v>0</v>
      </c>
      <c r="H9" s="130"/>
      <c r="I9" s="131">
        <v>1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39">
        <f>A9</f>
        <v>0.6493055555555556</v>
      </c>
      <c r="B10" s="40"/>
      <c r="C10" s="41"/>
      <c r="D10" s="41" t="s">
        <v>62</v>
      </c>
      <c r="E10" s="42" t="s">
        <v>41</v>
      </c>
      <c r="F10" s="43">
        <f t="shared" si="0"/>
        <v>0</v>
      </c>
      <c r="G10" s="43">
        <f t="shared" si="1"/>
        <v>0</v>
      </c>
      <c r="H10" s="20"/>
      <c r="I10" s="32">
        <v>2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33">
        <f>A9</f>
        <v>0.6493055555555556</v>
      </c>
      <c r="B11" s="34"/>
      <c r="C11" s="35"/>
      <c r="D11" s="35" t="s">
        <v>63</v>
      </c>
      <c r="E11" s="36" t="s">
        <v>41</v>
      </c>
      <c r="F11" s="37">
        <f t="shared" si="0"/>
        <v>0</v>
      </c>
      <c r="G11" s="37">
        <f t="shared" si="1"/>
        <v>0</v>
      </c>
      <c r="H11" s="20"/>
      <c r="I11" s="38">
        <v>3</v>
      </c>
      <c r="J11" s="2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39">
        <f>A9</f>
        <v>0.6493055555555556</v>
      </c>
      <c r="B12" s="40"/>
      <c r="C12" s="41"/>
      <c r="D12" s="41" t="s">
        <v>63</v>
      </c>
      <c r="E12" s="42" t="s">
        <v>41</v>
      </c>
      <c r="F12" s="43">
        <f t="shared" si="0"/>
        <v>0</v>
      </c>
      <c r="G12" s="43">
        <f t="shared" si="1"/>
        <v>0</v>
      </c>
      <c r="H12" s="20"/>
      <c r="I12" s="32">
        <v>4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97">
        <f>A9+MS_DAA!$E$5</f>
        <v>0.6840277777777778</v>
      </c>
      <c r="B13" s="98"/>
      <c r="C13" s="99"/>
      <c r="D13" s="99" t="s">
        <v>64</v>
      </c>
      <c r="E13" s="100" t="s">
        <v>41</v>
      </c>
      <c r="F13" s="43">
        <f t="shared" si="0"/>
        <v>0</v>
      </c>
      <c r="G13" s="43">
        <f t="shared" si="1"/>
        <v>0</v>
      </c>
      <c r="H13" s="45"/>
      <c r="I13" s="101">
        <v>1</v>
      </c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97">
        <f>A13</f>
        <v>0.6840277777777778</v>
      </c>
      <c r="B14" s="98"/>
      <c r="C14" s="99"/>
      <c r="D14" s="99" t="s">
        <v>64</v>
      </c>
      <c r="E14" s="100" t="s">
        <v>41</v>
      </c>
      <c r="F14" s="43">
        <f t="shared" si="0"/>
        <v>0</v>
      </c>
      <c r="G14" s="43">
        <f t="shared" si="1"/>
        <v>0</v>
      </c>
      <c r="H14" s="45"/>
      <c r="I14" s="101">
        <v>2</v>
      </c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97">
        <f>A13</f>
        <v>0.6840277777777778</v>
      </c>
      <c r="B15" s="98"/>
      <c r="C15" s="99"/>
      <c r="D15" s="99" t="s">
        <v>65</v>
      </c>
      <c r="E15" s="100" t="s">
        <v>41</v>
      </c>
      <c r="F15" s="43">
        <f t="shared" si="0"/>
        <v>0</v>
      </c>
      <c r="G15" s="43">
        <f t="shared" si="1"/>
        <v>0</v>
      </c>
      <c r="H15" s="45"/>
      <c r="I15" s="101">
        <v>3</v>
      </c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97">
        <f>A13</f>
        <v>0.6840277777777778</v>
      </c>
      <c r="B16" s="98"/>
      <c r="C16" s="99"/>
      <c r="D16" s="99" t="s">
        <v>65</v>
      </c>
      <c r="E16" s="100" t="s">
        <v>41</v>
      </c>
      <c r="F16" s="43">
        <f t="shared" si="0"/>
        <v>0</v>
      </c>
      <c r="G16" s="43">
        <f t="shared" si="1"/>
        <v>0</v>
      </c>
      <c r="H16" s="45"/>
      <c r="I16" s="101">
        <v>4</v>
      </c>
      <c r="K16" s="26"/>
      <c r="L16" s="26"/>
      <c r="M16" s="26"/>
      <c r="N16" s="26"/>
      <c r="O16" s="26"/>
      <c r="P16" s="26"/>
      <c r="Q16" s="26"/>
      <c r="R16" s="26"/>
    </row>
    <row r="17" spans="1:18" ht="15" customHeight="1">
      <c r="A17" s="102">
        <f>A13+MS_DAA!$E$5</f>
        <v>0.71875</v>
      </c>
      <c r="B17" s="98"/>
      <c r="C17" s="99"/>
      <c r="D17" s="99" t="s">
        <v>63</v>
      </c>
      <c r="E17" s="100" t="s">
        <v>41</v>
      </c>
      <c r="F17" s="103">
        <f t="shared" si="0"/>
        <v>0</v>
      </c>
      <c r="G17" s="103">
        <f t="shared" si="1"/>
        <v>0</v>
      </c>
      <c r="H17" s="78"/>
      <c r="I17" s="101">
        <v>1</v>
      </c>
      <c r="J17" s="80"/>
      <c r="K17" s="26"/>
      <c r="L17" s="26"/>
      <c r="M17" s="26"/>
      <c r="N17" s="26"/>
      <c r="O17" s="26"/>
      <c r="P17" s="26"/>
      <c r="Q17" s="26"/>
      <c r="R17" s="26"/>
    </row>
    <row r="18" spans="1:18" ht="15" customHeight="1">
      <c r="A18" s="39">
        <f>A17</f>
        <v>0.71875</v>
      </c>
      <c r="B18" s="40"/>
      <c r="C18" s="41"/>
      <c r="D18" s="41" t="s">
        <v>63</v>
      </c>
      <c r="E18" s="42" t="s">
        <v>41</v>
      </c>
      <c r="F18" s="43">
        <f t="shared" si="0"/>
        <v>0</v>
      </c>
      <c r="G18" s="43">
        <f t="shared" si="1"/>
        <v>0</v>
      </c>
      <c r="H18" s="78"/>
      <c r="I18" s="81">
        <v>2</v>
      </c>
      <c r="J18" s="80"/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33">
        <f>A17</f>
        <v>0.71875</v>
      </c>
      <c r="B19" s="34"/>
      <c r="C19" s="35"/>
      <c r="D19" s="35" t="s">
        <v>62</v>
      </c>
      <c r="E19" s="36" t="s">
        <v>41</v>
      </c>
      <c r="F19" s="37">
        <f t="shared" si="0"/>
        <v>0</v>
      </c>
      <c r="G19" s="37">
        <f t="shared" si="1"/>
        <v>0</v>
      </c>
      <c r="H19" s="78"/>
      <c r="I19" s="66">
        <v>3</v>
      </c>
      <c r="J19" s="80"/>
      <c r="K19" s="26"/>
      <c r="L19" s="26"/>
      <c r="M19" s="26"/>
      <c r="N19" s="26"/>
      <c r="O19" s="26"/>
      <c r="P19" s="26"/>
      <c r="Q19" s="26"/>
      <c r="R19" s="26"/>
    </row>
    <row r="20" spans="1:18" ht="15" customHeight="1">
      <c r="A20" s="104">
        <f>A17</f>
        <v>0.71875</v>
      </c>
      <c r="B20" s="105"/>
      <c r="C20" s="106"/>
      <c r="D20" s="106" t="s">
        <v>62</v>
      </c>
      <c r="E20" s="107" t="s">
        <v>41</v>
      </c>
      <c r="F20" s="108">
        <f t="shared" si="0"/>
        <v>0</v>
      </c>
      <c r="G20" s="108">
        <f t="shared" si="1"/>
        <v>0</v>
      </c>
      <c r="H20" s="45"/>
      <c r="I20" s="109">
        <v>4</v>
      </c>
      <c r="J20" s="47"/>
      <c r="K20" s="26"/>
      <c r="L20" s="26"/>
      <c r="M20" s="26"/>
      <c r="N20" s="26"/>
      <c r="O20" s="26"/>
      <c r="P20" s="26"/>
      <c r="Q20" s="26"/>
      <c r="R20" s="26"/>
    </row>
    <row r="21" spans="1:18" ht="15" customHeight="1">
      <c r="A21" s="97">
        <f>A17+MS_DAA!$E$5</f>
        <v>0.7534722222222222</v>
      </c>
      <c r="B21" s="98"/>
      <c r="C21" s="99"/>
      <c r="D21" s="99" t="s">
        <v>65</v>
      </c>
      <c r="E21" s="100" t="s">
        <v>41</v>
      </c>
      <c r="F21" s="103">
        <f t="shared" si="0"/>
        <v>0</v>
      </c>
      <c r="G21" s="103">
        <f t="shared" si="1"/>
        <v>0</v>
      </c>
      <c r="H21" s="45"/>
      <c r="I21" s="101">
        <v>1</v>
      </c>
      <c r="J21" s="47"/>
      <c r="K21" s="26"/>
      <c r="L21" s="26"/>
      <c r="M21" s="26"/>
      <c r="N21" s="26"/>
      <c r="O21" s="26"/>
      <c r="P21" s="26"/>
      <c r="Q21" s="26"/>
      <c r="R21" s="26"/>
    </row>
    <row r="22" spans="1:18" ht="15" customHeight="1">
      <c r="A22" s="82">
        <f>A21</f>
        <v>0.7534722222222222</v>
      </c>
      <c r="B22" s="40"/>
      <c r="C22" s="41"/>
      <c r="D22" s="41" t="s">
        <v>65</v>
      </c>
      <c r="E22" s="42" t="s">
        <v>41</v>
      </c>
      <c r="F22" s="43">
        <f t="shared" si="0"/>
        <v>0</v>
      </c>
      <c r="G22" s="43">
        <f t="shared" si="1"/>
        <v>0</v>
      </c>
      <c r="H22" s="45"/>
      <c r="I22" s="81">
        <v>2</v>
      </c>
      <c r="J22" s="47"/>
      <c r="K22" s="26"/>
      <c r="L22" s="26"/>
      <c r="M22" s="26"/>
      <c r="N22" s="26"/>
      <c r="O22" s="26"/>
      <c r="P22" s="26"/>
      <c r="Q22" s="26"/>
      <c r="R22" s="26"/>
    </row>
    <row r="23" spans="1:18" ht="15" customHeight="1">
      <c r="A23" s="83">
        <f>A21</f>
        <v>0.7534722222222222</v>
      </c>
      <c r="B23" s="34"/>
      <c r="C23" s="35"/>
      <c r="D23" s="35" t="s">
        <v>64</v>
      </c>
      <c r="E23" s="36" t="s">
        <v>41</v>
      </c>
      <c r="F23" s="37">
        <f t="shared" si="0"/>
        <v>0</v>
      </c>
      <c r="G23" s="37">
        <f t="shared" si="1"/>
        <v>0</v>
      </c>
      <c r="H23" s="45"/>
      <c r="I23" s="66">
        <v>3</v>
      </c>
      <c r="J23" s="47"/>
      <c r="K23" s="26"/>
      <c r="L23" s="26"/>
      <c r="M23" s="26"/>
      <c r="N23" s="26"/>
      <c r="O23" s="26"/>
      <c r="P23" s="26"/>
      <c r="Q23" s="26"/>
      <c r="R23" s="26"/>
    </row>
    <row r="24" spans="1:18" ht="15" customHeight="1">
      <c r="A24" s="84">
        <f>A21</f>
        <v>0.7534722222222222</v>
      </c>
      <c r="B24" s="68"/>
      <c r="C24" s="69"/>
      <c r="D24" s="69" t="s">
        <v>64</v>
      </c>
      <c r="E24" s="70" t="s">
        <v>41</v>
      </c>
      <c r="F24" s="71">
        <f t="shared" si="0"/>
        <v>0</v>
      </c>
      <c r="G24" s="71">
        <f t="shared" si="1"/>
        <v>0</v>
      </c>
      <c r="H24" s="45"/>
      <c r="I24" s="72">
        <v>4</v>
      </c>
      <c r="J24" s="47"/>
      <c r="K24" s="26"/>
      <c r="L24" s="26"/>
      <c r="M24" s="26"/>
      <c r="N24" s="26"/>
      <c r="O24" s="26"/>
      <c r="P24" s="26"/>
      <c r="Q24" s="26"/>
      <c r="R24" s="26"/>
    </row>
    <row r="25" spans="1:18" ht="15" customHeight="1">
      <c r="A25" s="85"/>
      <c r="B25" s="86"/>
      <c r="C25" s="87"/>
      <c r="D25" s="87"/>
      <c r="E25" s="88"/>
      <c r="F25" s="88"/>
      <c r="G25" s="89"/>
      <c r="H25" s="45"/>
      <c r="I25" s="20"/>
      <c r="J25" s="89"/>
      <c r="K25" s="89"/>
      <c r="L25" s="89"/>
      <c r="M25" s="89"/>
      <c r="N25" s="89"/>
      <c r="O25" s="89"/>
      <c r="P25" s="89"/>
      <c r="Q25" s="89"/>
      <c r="R25" s="6"/>
    </row>
    <row r="26" spans="1:18" ht="15" customHeight="1">
      <c r="A26" s="90" t="s">
        <v>56</v>
      </c>
      <c r="B26" s="192" t="s">
        <v>57</v>
      </c>
      <c r="C26" s="193"/>
      <c r="D26" s="91" t="s">
        <v>58</v>
      </c>
      <c r="E26" s="192" t="s">
        <v>36</v>
      </c>
      <c r="F26" s="194"/>
      <c r="G26" s="192" t="s">
        <v>59</v>
      </c>
      <c r="H26" s="193"/>
      <c r="I26" s="194"/>
      <c r="J26" s="92"/>
      <c r="K26" s="92"/>
      <c r="L26" s="92"/>
      <c r="M26" s="92"/>
      <c r="N26" s="92"/>
      <c r="O26" s="92"/>
      <c r="P26" s="92"/>
      <c r="Q26" s="92"/>
      <c r="R26" s="92"/>
    </row>
    <row r="27" spans="1:9" ht="15" customHeight="1">
      <c r="A27" s="93"/>
      <c r="B27" s="182" t="s">
        <v>62</v>
      </c>
      <c r="C27" s="183"/>
      <c r="D27" s="94">
        <f>SUMIF(D$9:D$24,B27,F$9:F$24)</f>
        <v>0</v>
      </c>
      <c r="E27" s="184">
        <f>SUMIF(D$9:D$24,B27,G$9:G$24)</f>
        <v>0</v>
      </c>
      <c r="F27" s="185"/>
      <c r="G27" s="184"/>
      <c r="H27" s="186"/>
      <c r="I27" s="185"/>
    </row>
    <row r="28" spans="1:9" ht="15" customHeight="1">
      <c r="A28" s="110"/>
      <c r="B28" s="177" t="s">
        <v>63</v>
      </c>
      <c r="C28" s="178"/>
      <c r="D28" s="111">
        <f>SUMIF(D$9:D$24,B28,F$9:F$24)</f>
        <v>0</v>
      </c>
      <c r="E28" s="179">
        <f>SUMIF(D$9:D$24,B28,G$9:G$24)</f>
        <v>0</v>
      </c>
      <c r="F28" s="180"/>
      <c r="G28" s="179"/>
      <c r="H28" s="181"/>
      <c r="I28" s="180"/>
    </row>
    <row r="29" spans="1:9" ht="15" customHeight="1">
      <c r="A29" s="110"/>
      <c r="B29" s="177" t="s">
        <v>64</v>
      </c>
      <c r="C29" s="178"/>
      <c r="D29" s="111">
        <f>SUMIF(D$9:D$24,B29,F$9:F$24)</f>
        <v>0</v>
      </c>
      <c r="E29" s="179">
        <f>SUMIF(D$9:D$24,B29,G$9:G$24)</f>
        <v>0</v>
      </c>
      <c r="F29" s="180"/>
      <c r="G29" s="179"/>
      <c r="H29" s="181"/>
      <c r="I29" s="180"/>
    </row>
    <row r="30" spans="1:9" ht="15" customHeight="1">
      <c r="A30" s="95"/>
      <c r="B30" s="187" t="s">
        <v>65</v>
      </c>
      <c r="C30" s="188"/>
      <c r="D30" s="96">
        <f>SUMIF(D$9:D$24,B30,F$9:F$24)</f>
        <v>0</v>
      </c>
      <c r="E30" s="189">
        <f>SUMIF(D$9:D$24,B30,G$9:G$24)</f>
        <v>0</v>
      </c>
      <c r="F30" s="190"/>
      <c r="G30" s="189"/>
      <c r="H30" s="190"/>
      <c r="I30" s="191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0">
    <mergeCell ref="B29:C29"/>
    <mergeCell ref="E29:F29"/>
    <mergeCell ref="G29:I29"/>
    <mergeCell ref="B30:C30"/>
    <mergeCell ref="E30:F30"/>
    <mergeCell ref="G30:I30"/>
    <mergeCell ref="B27:C27"/>
    <mergeCell ref="E27:F27"/>
    <mergeCell ref="G27:I27"/>
    <mergeCell ref="B28:C28"/>
    <mergeCell ref="E28:F28"/>
    <mergeCell ref="G28:I28"/>
    <mergeCell ref="B26:C26"/>
    <mergeCell ref="E26:F26"/>
    <mergeCell ref="G26:I26"/>
    <mergeCell ref="G5:I5"/>
    <mergeCell ref="A6:C6"/>
    <mergeCell ref="B1:D1"/>
    <mergeCell ref="B3:D3"/>
    <mergeCell ref="E1:I1"/>
    <mergeCell ref="K1:R2"/>
    <mergeCell ref="F3:I3"/>
    <mergeCell ref="Q6:R6"/>
    <mergeCell ref="B4:C4"/>
    <mergeCell ref="B5:C5"/>
    <mergeCell ref="F4:I4"/>
    <mergeCell ref="E5:F5"/>
    <mergeCell ref="O6:P6"/>
    <mergeCell ref="K6:L6"/>
    <mergeCell ref="M6:N6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70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Herren Verein</v>
      </c>
      <c r="L1" s="200"/>
      <c r="M1" s="200"/>
      <c r="N1" s="200"/>
      <c r="O1" s="200"/>
      <c r="P1" s="200"/>
      <c r="Q1" s="200"/>
      <c r="R1" s="200"/>
      <c r="T1" s="9">
        <v>22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40985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67</v>
      </c>
      <c r="C4" s="205"/>
      <c r="D4" s="11" t="s">
        <v>19</v>
      </c>
      <c r="E4" s="15">
        <v>12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68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55</v>
      </c>
      <c r="B6" s="196"/>
      <c r="C6" s="196"/>
      <c r="D6" s="11" t="s">
        <v>26</v>
      </c>
      <c r="E6" s="17">
        <v>1</v>
      </c>
      <c r="F6" s="18"/>
      <c r="G6" s="10"/>
      <c r="H6" s="10"/>
      <c r="I6" s="10"/>
      <c r="J6" s="10"/>
      <c r="K6" s="203" t="s">
        <v>69</v>
      </c>
      <c r="L6" s="204"/>
      <c r="M6" s="203" t="s">
        <v>70</v>
      </c>
      <c r="N6" s="204"/>
      <c r="O6" s="203" t="s">
        <v>71</v>
      </c>
      <c r="P6" s="204"/>
      <c r="Q6" s="203" t="s">
        <v>72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36</v>
      </c>
      <c r="H7" s="20"/>
      <c r="I7" s="21" t="s">
        <v>37</v>
      </c>
      <c r="J7" s="10"/>
      <c r="K7" s="22" t="s">
        <v>3</v>
      </c>
      <c r="L7" s="23" t="s">
        <v>38</v>
      </c>
      <c r="M7" s="22" t="s">
        <v>39</v>
      </c>
      <c r="N7" s="23" t="s">
        <v>40</v>
      </c>
      <c r="O7" s="22" t="s">
        <v>3</v>
      </c>
      <c r="P7" s="23" t="s">
        <v>38</v>
      </c>
      <c r="Q7" s="22" t="s">
        <v>39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>
        <f>MATCH("Platz",$A:$A,0)-2</f>
        <v>56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73">
        <v>0.3541666666666667</v>
      </c>
      <c r="B9" s="74"/>
      <c r="C9" s="75"/>
      <c r="D9" s="75" t="s">
        <v>73</v>
      </c>
      <c r="E9" s="76" t="s">
        <v>41</v>
      </c>
      <c r="F9" s="77">
        <f aca="true" t="shared" si="0" ref="F9:F56">SUM(K9:R9)</f>
        <v>0</v>
      </c>
      <c r="G9" s="77">
        <f aca="true" t="shared" si="1" ref="G9:G56">SUM(L9+N9+P9+R9)</f>
        <v>0</v>
      </c>
      <c r="H9" s="20"/>
      <c r="I9" s="25">
        <v>5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39">
        <f>A9</f>
        <v>0.3541666666666667</v>
      </c>
      <c r="B10" s="40"/>
      <c r="C10" s="41"/>
      <c r="D10" s="41" t="s">
        <v>73</v>
      </c>
      <c r="E10" s="42" t="s">
        <v>41</v>
      </c>
      <c r="F10" s="43">
        <f t="shared" si="0"/>
        <v>0</v>
      </c>
      <c r="G10" s="43">
        <f t="shared" si="1"/>
        <v>0</v>
      </c>
      <c r="H10" s="20"/>
      <c r="I10" s="32">
        <v>6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33">
        <f>A9</f>
        <v>0.3541666666666667</v>
      </c>
      <c r="B11" s="34"/>
      <c r="C11" s="35"/>
      <c r="D11" s="35" t="s">
        <v>74</v>
      </c>
      <c r="E11" s="36" t="s">
        <v>42</v>
      </c>
      <c r="F11" s="37">
        <f t="shared" si="0"/>
        <v>0</v>
      </c>
      <c r="G11" s="37">
        <f t="shared" si="1"/>
        <v>0</v>
      </c>
      <c r="H11" s="20"/>
      <c r="I11" s="38">
        <v>7</v>
      </c>
      <c r="J11" s="2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33">
        <f>A9</f>
        <v>0.3541666666666667</v>
      </c>
      <c r="B12" s="34"/>
      <c r="C12" s="35"/>
      <c r="D12" s="35" t="s">
        <v>74</v>
      </c>
      <c r="E12" s="36" t="s">
        <v>42</v>
      </c>
      <c r="F12" s="37">
        <f t="shared" si="0"/>
        <v>0</v>
      </c>
      <c r="G12" s="37">
        <f t="shared" si="1"/>
        <v>0</v>
      </c>
      <c r="H12" s="20"/>
      <c r="I12" s="38">
        <v>8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82">
        <f>A9+MS_HE!$E$5</f>
        <v>0.3888888888888889</v>
      </c>
      <c r="B13" s="40"/>
      <c r="C13" s="41"/>
      <c r="D13" s="41" t="s">
        <v>75</v>
      </c>
      <c r="E13" s="42" t="s">
        <v>41</v>
      </c>
      <c r="F13" s="43">
        <f t="shared" si="0"/>
        <v>0</v>
      </c>
      <c r="G13" s="43">
        <f t="shared" si="1"/>
        <v>0</v>
      </c>
      <c r="H13" s="45"/>
      <c r="I13" s="81">
        <v>5</v>
      </c>
      <c r="J13" s="47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82">
        <f>A13</f>
        <v>0.3888888888888889</v>
      </c>
      <c r="B14" s="40"/>
      <c r="C14" s="41"/>
      <c r="D14" s="41" t="s">
        <v>75</v>
      </c>
      <c r="E14" s="42" t="s">
        <v>41</v>
      </c>
      <c r="F14" s="43">
        <f t="shared" si="0"/>
        <v>0</v>
      </c>
      <c r="G14" s="43">
        <f t="shared" si="1"/>
        <v>0</v>
      </c>
      <c r="H14" s="45"/>
      <c r="I14" s="81">
        <v>6</v>
      </c>
      <c r="J14" s="47"/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83">
        <f>A13</f>
        <v>0.3888888888888889</v>
      </c>
      <c r="B15" s="34"/>
      <c r="C15" s="35"/>
      <c r="D15" s="35" t="s">
        <v>76</v>
      </c>
      <c r="E15" s="36" t="s">
        <v>46</v>
      </c>
      <c r="F15" s="37">
        <f t="shared" si="0"/>
        <v>0</v>
      </c>
      <c r="G15" s="37">
        <f t="shared" si="1"/>
        <v>0</v>
      </c>
      <c r="H15" s="45"/>
      <c r="I15" s="66">
        <v>7</v>
      </c>
      <c r="J15" s="47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112">
        <f>A13</f>
        <v>0.3888888888888889</v>
      </c>
      <c r="B16" s="105"/>
      <c r="C16" s="106"/>
      <c r="D16" s="106" t="s">
        <v>76</v>
      </c>
      <c r="E16" s="107" t="s">
        <v>46</v>
      </c>
      <c r="F16" s="108">
        <f t="shared" si="0"/>
        <v>0</v>
      </c>
      <c r="G16" s="108">
        <f t="shared" si="1"/>
        <v>0</v>
      </c>
      <c r="H16" s="45"/>
      <c r="I16" s="109">
        <v>8</v>
      </c>
      <c r="J16" s="47"/>
      <c r="K16" s="26"/>
      <c r="L16" s="26"/>
      <c r="M16" s="26"/>
      <c r="N16" s="26"/>
      <c r="O16" s="26"/>
      <c r="P16" s="26"/>
      <c r="Q16" s="26"/>
      <c r="R16" s="26"/>
    </row>
    <row r="17" spans="1:18" ht="15" customHeight="1">
      <c r="A17" s="102">
        <f>A13+MS_HE!$E$5</f>
        <v>0.4236111111111111</v>
      </c>
      <c r="B17" s="98"/>
      <c r="C17" s="99"/>
      <c r="D17" s="99" t="s">
        <v>77</v>
      </c>
      <c r="E17" s="100" t="s">
        <v>42</v>
      </c>
      <c r="F17" s="103">
        <f t="shared" si="0"/>
        <v>0</v>
      </c>
      <c r="G17" s="103">
        <f t="shared" si="1"/>
        <v>0</v>
      </c>
      <c r="H17" s="45"/>
      <c r="I17" s="101">
        <v>5</v>
      </c>
      <c r="J17" s="47"/>
      <c r="K17" s="26"/>
      <c r="L17" s="26"/>
      <c r="M17" s="26"/>
      <c r="N17" s="26"/>
      <c r="O17" s="26"/>
      <c r="P17" s="26"/>
      <c r="Q17" s="26"/>
      <c r="R17" s="26"/>
    </row>
    <row r="18" spans="1:18" ht="15" customHeight="1">
      <c r="A18" s="39">
        <f>A17</f>
        <v>0.4236111111111111</v>
      </c>
      <c r="B18" s="40"/>
      <c r="C18" s="41"/>
      <c r="D18" s="41" t="s">
        <v>77</v>
      </c>
      <c r="E18" s="42" t="s">
        <v>42</v>
      </c>
      <c r="F18" s="43">
        <f t="shared" si="0"/>
        <v>0</v>
      </c>
      <c r="G18" s="43">
        <f t="shared" si="1"/>
        <v>0</v>
      </c>
      <c r="H18" s="45"/>
      <c r="I18" s="81">
        <v>6</v>
      </c>
      <c r="J18" s="47"/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33">
        <f>A17</f>
        <v>0.4236111111111111</v>
      </c>
      <c r="B19" s="34"/>
      <c r="C19" s="35"/>
      <c r="D19" s="35" t="s">
        <v>78</v>
      </c>
      <c r="E19" s="36" t="s">
        <v>41</v>
      </c>
      <c r="F19" s="37">
        <f t="shared" si="0"/>
        <v>0</v>
      </c>
      <c r="G19" s="37">
        <f t="shared" si="1"/>
        <v>0</v>
      </c>
      <c r="H19" s="45"/>
      <c r="I19" s="66">
        <v>7</v>
      </c>
      <c r="J19" s="47"/>
      <c r="K19" s="26"/>
      <c r="L19" s="26"/>
      <c r="M19" s="26"/>
      <c r="N19" s="26"/>
      <c r="O19" s="26"/>
      <c r="P19" s="26"/>
      <c r="Q19" s="26"/>
      <c r="R19" s="26"/>
    </row>
    <row r="20" spans="1:18" ht="15" customHeight="1">
      <c r="A20" s="104">
        <f>A17</f>
        <v>0.4236111111111111</v>
      </c>
      <c r="B20" s="105"/>
      <c r="C20" s="106"/>
      <c r="D20" s="106" t="s">
        <v>78</v>
      </c>
      <c r="E20" s="107" t="s">
        <v>41</v>
      </c>
      <c r="F20" s="108">
        <f t="shared" si="0"/>
        <v>0</v>
      </c>
      <c r="G20" s="108">
        <f t="shared" si="1"/>
        <v>0</v>
      </c>
      <c r="H20" s="45"/>
      <c r="I20" s="109">
        <v>8</v>
      </c>
      <c r="J20" s="47"/>
      <c r="K20" s="26"/>
      <c r="L20" s="26"/>
      <c r="M20" s="26"/>
      <c r="N20" s="26"/>
      <c r="O20" s="26"/>
      <c r="P20" s="26"/>
      <c r="Q20" s="26"/>
      <c r="R20" s="26"/>
    </row>
    <row r="21" spans="1:18" ht="15" customHeight="1">
      <c r="A21" s="97">
        <f>A17+MS_HE!$E$5</f>
        <v>0.4583333333333333</v>
      </c>
      <c r="B21" s="98"/>
      <c r="C21" s="99"/>
      <c r="D21" s="99" t="s">
        <v>79</v>
      </c>
      <c r="E21" s="100" t="s">
        <v>46</v>
      </c>
      <c r="F21" s="103">
        <f t="shared" si="0"/>
        <v>0</v>
      </c>
      <c r="G21" s="103">
        <f t="shared" si="1"/>
        <v>0</v>
      </c>
      <c r="H21" s="45"/>
      <c r="I21" s="101">
        <v>5</v>
      </c>
      <c r="J21" s="47"/>
      <c r="K21" s="26"/>
      <c r="L21" s="26"/>
      <c r="M21" s="26"/>
      <c r="N21" s="26"/>
      <c r="O21" s="26"/>
      <c r="P21" s="26"/>
      <c r="Q21" s="26"/>
      <c r="R21" s="26"/>
    </row>
    <row r="22" spans="1:18" ht="15" customHeight="1">
      <c r="A22" s="82">
        <f>A21</f>
        <v>0.4583333333333333</v>
      </c>
      <c r="B22" s="40"/>
      <c r="C22" s="41"/>
      <c r="D22" s="41" t="s">
        <v>79</v>
      </c>
      <c r="E22" s="42" t="s">
        <v>46</v>
      </c>
      <c r="F22" s="43">
        <f t="shared" si="0"/>
        <v>0</v>
      </c>
      <c r="G22" s="43">
        <f t="shared" si="1"/>
        <v>0</v>
      </c>
      <c r="H22" s="45"/>
      <c r="I22" s="81">
        <v>6</v>
      </c>
      <c r="J22" s="47"/>
      <c r="K22" s="26"/>
      <c r="L22" s="26"/>
      <c r="M22" s="26"/>
      <c r="N22" s="26"/>
      <c r="O22" s="26"/>
      <c r="P22" s="26"/>
      <c r="Q22" s="26"/>
      <c r="R22" s="26"/>
    </row>
    <row r="23" spans="1:18" ht="15" customHeight="1">
      <c r="A23" s="83">
        <f>A21</f>
        <v>0.4583333333333333</v>
      </c>
      <c r="B23" s="34"/>
      <c r="C23" s="35"/>
      <c r="D23" s="35" t="s">
        <v>48</v>
      </c>
      <c r="E23" s="36" t="s">
        <v>41</v>
      </c>
      <c r="F23" s="37">
        <f t="shared" si="0"/>
        <v>0</v>
      </c>
      <c r="G23" s="37">
        <f t="shared" si="1"/>
        <v>0</v>
      </c>
      <c r="H23" s="45"/>
      <c r="I23" s="66">
        <v>7</v>
      </c>
      <c r="J23" s="47"/>
      <c r="K23" s="26"/>
      <c r="L23" s="26"/>
      <c r="M23" s="26"/>
      <c r="N23" s="26"/>
      <c r="O23" s="26"/>
      <c r="P23" s="26"/>
      <c r="Q23" s="26"/>
      <c r="R23" s="26"/>
    </row>
    <row r="24" spans="1:18" ht="15" customHeight="1">
      <c r="A24" s="112">
        <f>A21</f>
        <v>0.4583333333333333</v>
      </c>
      <c r="B24" s="105"/>
      <c r="C24" s="106"/>
      <c r="D24" s="106" t="s">
        <v>48</v>
      </c>
      <c r="E24" s="107" t="s">
        <v>41</v>
      </c>
      <c r="F24" s="108">
        <f t="shared" si="0"/>
        <v>0</v>
      </c>
      <c r="G24" s="108">
        <f t="shared" si="1"/>
        <v>0</v>
      </c>
      <c r="H24" s="45"/>
      <c r="I24" s="109">
        <v>8</v>
      </c>
      <c r="J24" s="47"/>
      <c r="K24" s="26"/>
      <c r="L24" s="26"/>
      <c r="M24" s="26"/>
      <c r="N24" s="26"/>
      <c r="O24" s="26"/>
      <c r="P24" s="26"/>
      <c r="Q24" s="26"/>
      <c r="R24" s="26"/>
    </row>
    <row r="25" spans="1:18" ht="15" customHeight="1">
      <c r="A25" s="102">
        <f>A21+MS_HE!$E$5</f>
        <v>0.4930555555555555</v>
      </c>
      <c r="B25" s="98"/>
      <c r="C25" s="99"/>
      <c r="D25" s="99" t="s">
        <v>80</v>
      </c>
      <c r="E25" s="100" t="s">
        <v>42</v>
      </c>
      <c r="F25" s="103">
        <f t="shared" si="0"/>
        <v>0</v>
      </c>
      <c r="G25" s="103">
        <f t="shared" si="1"/>
        <v>0</v>
      </c>
      <c r="H25" s="45"/>
      <c r="I25" s="101">
        <v>5</v>
      </c>
      <c r="J25" s="47"/>
      <c r="K25" s="26"/>
      <c r="L25" s="26"/>
      <c r="M25" s="26"/>
      <c r="N25" s="26"/>
      <c r="O25" s="26"/>
      <c r="P25" s="26"/>
      <c r="Q25" s="26"/>
      <c r="R25" s="26"/>
    </row>
    <row r="26" spans="1:18" ht="15" customHeight="1">
      <c r="A26" s="39">
        <f>A25</f>
        <v>0.4930555555555555</v>
      </c>
      <c r="B26" s="40"/>
      <c r="C26" s="41"/>
      <c r="D26" s="41" t="s">
        <v>80</v>
      </c>
      <c r="E26" s="42" t="s">
        <v>42</v>
      </c>
      <c r="F26" s="43">
        <f t="shared" si="0"/>
        <v>0</v>
      </c>
      <c r="G26" s="43">
        <f t="shared" si="1"/>
        <v>0</v>
      </c>
      <c r="H26" s="45"/>
      <c r="I26" s="81">
        <v>6</v>
      </c>
      <c r="J26" s="47"/>
      <c r="K26" s="26"/>
      <c r="L26" s="26"/>
      <c r="M26" s="26"/>
      <c r="N26" s="26"/>
      <c r="O26" s="26"/>
      <c r="P26" s="26"/>
      <c r="Q26" s="26"/>
      <c r="R26" s="26"/>
    </row>
    <row r="27" spans="1:18" ht="15" customHeight="1">
      <c r="A27" s="33">
        <f>A25</f>
        <v>0.4930555555555555</v>
      </c>
      <c r="B27" s="34"/>
      <c r="C27" s="35"/>
      <c r="D27" s="35" t="s">
        <v>64</v>
      </c>
      <c r="E27" s="36" t="s">
        <v>41</v>
      </c>
      <c r="F27" s="37">
        <f t="shared" si="0"/>
        <v>0</v>
      </c>
      <c r="G27" s="37">
        <f t="shared" si="1"/>
        <v>0</v>
      </c>
      <c r="H27" s="45"/>
      <c r="I27" s="66">
        <v>7</v>
      </c>
      <c r="J27" s="47"/>
      <c r="K27" s="26"/>
      <c r="L27" s="26"/>
      <c r="M27" s="26"/>
      <c r="N27" s="26"/>
      <c r="O27" s="26"/>
      <c r="P27" s="26"/>
      <c r="Q27" s="26"/>
      <c r="R27" s="26"/>
    </row>
    <row r="28" spans="1:18" ht="15" customHeight="1">
      <c r="A28" s="104">
        <f>A25</f>
        <v>0.4930555555555555</v>
      </c>
      <c r="B28" s="105"/>
      <c r="C28" s="106"/>
      <c r="D28" s="106" t="s">
        <v>64</v>
      </c>
      <c r="E28" s="107" t="s">
        <v>41</v>
      </c>
      <c r="F28" s="108">
        <f t="shared" si="0"/>
        <v>0</v>
      </c>
      <c r="G28" s="108">
        <f t="shared" si="1"/>
        <v>0</v>
      </c>
      <c r="H28" s="45"/>
      <c r="I28" s="109">
        <v>8</v>
      </c>
      <c r="J28" s="47"/>
      <c r="K28" s="26"/>
      <c r="L28" s="26"/>
      <c r="M28" s="26"/>
      <c r="N28" s="26"/>
      <c r="O28" s="26"/>
      <c r="P28" s="26"/>
      <c r="Q28" s="26"/>
      <c r="R28" s="26"/>
    </row>
    <row r="29" spans="1:18" ht="15" customHeight="1">
      <c r="A29" s="97">
        <f>A25+MS_HE!$E$5</f>
        <v>0.5277777777777778</v>
      </c>
      <c r="B29" s="98"/>
      <c r="C29" s="99"/>
      <c r="D29" s="99" t="s">
        <v>81</v>
      </c>
      <c r="E29" s="100" t="s">
        <v>46</v>
      </c>
      <c r="F29" s="103">
        <f t="shared" si="0"/>
        <v>0</v>
      </c>
      <c r="G29" s="103">
        <f t="shared" si="1"/>
        <v>0</v>
      </c>
      <c r="H29" s="45"/>
      <c r="I29" s="101">
        <v>5</v>
      </c>
      <c r="J29" s="47"/>
      <c r="K29" s="26"/>
      <c r="L29" s="26"/>
      <c r="M29" s="26"/>
      <c r="N29" s="26"/>
      <c r="O29" s="26"/>
      <c r="P29" s="26"/>
      <c r="Q29" s="26"/>
      <c r="R29" s="26"/>
    </row>
    <row r="30" spans="1:18" ht="15" customHeight="1">
      <c r="A30" s="82">
        <f>A29</f>
        <v>0.5277777777777778</v>
      </c>
      <c r="B30" s="40"/>
      <c r="C30" s="41"/>
      <c r="D30" s="41" t="s">
        <v>81</v>
      </c>
      <c r="E30" s="42" t="s">
        <v>46</v>
      </c>
      <c r="F30" s="43">
        <f t="shared" si="0"/>
        <v>0</v>
      </c>
      <c r="G30" s="43">
        <f t="shared" si="1"/>
        <v>0</v>
      </c>
      <c r="H30" s="45"/>
      <c r="I30" s="81">
        <v>6</v>
      </c>
      <c r="J30" s="47"/>
      <c r="K30" s="26"/>
      <c r="L30" s="26"/>
      <c r="M30" s="26"/>
      <c r="N30" s="26"/>
      <c r="O30" s="26"/>
      <c r="P30" s="26"/>
      <c r="Q30" s="26"/>
      <c r="R30" s="26"/>
    </row>
    <row r="31" spans="1:18" ht="15" customHeight="1">
      <c r="A31" s="83">
        <f>A29</f>
        <v>0.5277777777777778</v>
      </c>
      <c r="B31" s="34"/>
      <c r="C31" s="35"/>
      <c r="D31" s="35" t="s">
        <v>50</v>
      </c>
      <c r="E31" s="36" t="s">
        <v>42</v>
      </c>
      <c r="F31" s="37">
        <f t="shared" si="0"/>
        <v>0</v>
      </c>
      <c r="G31" s="37">
        <f t="shared" si="1"/>
        <v>0</v>
      </c>
      <c r="H31" s="45"/>
      <c r="I31" s="66">
        <v>7</v>
      </c>
      <c r="J31" s="47"/>
      <c r="K31" s="26"/>
      <c r="L31" s="26"/>
      <c r="M31" s="26"/>
      <c r="N31" s="26"/>
      <c r="O31" s="26"/>
      <c r="P31" s="26"/>
      <c r="Q31" s="26"/>
      <c r="R31" s="26"/>
    </row>
    <row r="32" spans="1:18" ht="15" customHeight="1">
      <c r="A32" s="112">
        <f>A29</f>
        <v>0.5277777777777778</v>
      </c>
      <c r="B32" s="105"/>
      <c r="C32" s="106"/>
      <c r="D32" s="106" t="s">
        <v>50</v>
      </c>
      <c r="E32" s="107" t="s">
        <v>42</v>
      </c>
      <c r="F32" s="108">
        <f t="shared" si="0"/>
        <v>0</v>
      </c>
      <c r="G32" s="108">
        <f t="shared" si="1"/>
        <v>0</v>
      </c>
      <c r="H32" s="45"/>
      <c r="I32" s="109">
        <v>8</v>
      </c>
      <c r="J32" s="47"/>
      <c r="K32" s="26"/>
      <c r="L32" s="26"/>
      <c r="M32" s="26"/>
      <c r="N32" s="26"/>
      <c r="O32" s="26"/>
      <c r="P32" s="26"/>
      <c r="Q32" s="26"/>
      <c r="R32" s="26"/>
    </row>
    <row r="33" spans="1:18" ht="15" customHeight="1">
      <c r="A33" s="102">
        <f>A29+MS_HE!$E$5</f>
        <v>0.5625</v>
      </c>
      <c r="B33" s="98"/>
      <c r="C33" s="99"/>
      <c r="D33" s="99" t="s">
        <v>74</v>
      </c>
      <c r="E33" s="100" t="s">
        <v>42</v>
      </c>
      <c r="F33" s="103">
        <f t="shared" si="0"/>
        <v>0</v>
      </c>
      <c r="G33" s="103">
        <f t="shared" si="1"/>
        <v>0</v>
      </c>
      <c r="H33" s="45"/>
      <c r="I33" s="101">
        <v>5</v>
      </c>
      <c r="J33" s="47"/>
      <c r="K33" s="26"/>
      <c r="L33" s="26"/>
      <c r="M33" s="26"/>
      <c r="N33" s="26"/>
      <c r="O33" s="26"/>
      <c r="P33" s="26"/>
      <c r="Q33" s="26"/>
      <c r="R33" s="26"/>
    </row>
    <row r="34" spans="1:18" ht="15" customHeight="1">
      <c r="A34" s="39">
        <f>A33</f>
        <v>0.5625</v>
      </c>
      <c r="B34" s="40"/>
      <c r="C34" s="41"/>
      <c r="D34" s="41" t="s">
        <v>74</v>
      </c>
      <c r="E34" s="42" t="s">
        <v>42</v>
      </c>
      <c r="F34" s="43">
        <f t="shared" si="0"/>
        <v>0</v>
      </c>
      <c r="G34" s="43">
        <f t="shared" si="1"/>
        <v>0</v>
      </c>
      <c r="H34" s="45"/>
      <c r="I34" s="81">
        <v>6</v>
      </c>
      <c r="J34" s="47"/>
      <c r="K34" s="26"/>
      <c r="L34" s="26"/>
      <c r="M34" s="26"/>
      <c r="N34" s="26"/>
      <c r="O34" s="26"/>
      <c r="P34" s="26"/>
      <c r="Q34" s="26"/>
      <c r="R34" s="26"/>
    </row>
    <row r="35" spans="1:18" ht="15" customHeight="1">
      <c r="A35" s="33">
        <f>A33</f>
        <v>0.5625</v>
      </c>
      <c r="B35" s="34"/>
      <c r="C35" s="35"/>
      <c r="D35" s="35" t="s">
        <v>73</v>
      </c>
      <c r="E35" s="36" t="s">
        <v>41</v>
      </c>
      <c r="F35" s="37">
        <f t="shared" si="0"/>
        <v>0</v>
      </c>
      <c r="G35" s="37">
        <f t="shared" si="1"/>
        <v>0</v>
      </c>
      <c r="H35" s="45"/>
      <c r="I35" s="66">
        <v>7</v>
      </c>
      <c r="J35" s="47"/>
      <c r="K35" s="26"/>
      <c r="L35" s="26"/>
      <c r="M35" s="26"/>
      <c r="N35" s="26"/>
      <c r="O35" s="26"/>
      <c r="P35" s="26"/>
      <c r="Q35" s="26"/>
      <c r="R35" s="26"/>
    </row>
    <row r="36" spans="1:18" ht="15" customHeight="1">
      <c r="A36" s="104">
        <f>A33</f>
        <v>0.5625</v>
      </c>
      <c r="B36" s="105"/>
      <c r="C36" s="106"/>
      <c r="D36" s="106" t="s">
        <v>73</v>
      </c>
      <c r="E36" s="107" t="s">
        <v>41</v>
      </c>
      <c r="F36" s="108">
        <f t="shared" si="0"/>
        <v>0</v>
      </c>
      <c r="G36" s="108">
        <f t="shared" si="1"/>
        <v>0</v>
      </c>
      <c r="H36" s="45"/>
      <c r="I36" s="109">
        <v>8</v>
      </c>
      <c r="J36" s="47"/>
      <c r="K36" s="26"/>
      <c r="L36" s="26"/>
      <c r="M36" s="26"/>
      <c r="N36" s="26"/>
      <c r="O36" s="26"/>
      <c r="P36" s="26"/>
      <c r="Q36" s="26"/>
      <c r="R36" s="26"/>
    </row>
    <row r="37" spans="1:18" ht="15" customHeight="1">
      <c r="A37" s="97">
        <f>A33+MS_HE!$E$5</f>
        <v>0.5972222222222222</v>
      </c>
      <c r="B37" s="98"/>
      <c r="C37" s="99"/>
      <c r="D37" s="99" t="s">
        <v>76</v>
      </c>
      <c r="E37" s="100" t="s">
        <v>46</v>
      </c>
      <c r="F37" s="103">
        <f t="shared" si="0"/>
        <v>0</v>
      </c>
      <c r="G37" s="103">
        <f t="shared" si="1"/>
        <v>0</v>
      </c>
      <c r="H37" s="45"/>
      <c r="I37" s="101">
        <v>5</v>
      </c>
      <c r="J37" s="47"/>
      <c r="K37" s="26"/>
      <c r="L37" s="26"/>
      <c r="M37" s="26"/>
      <c r="N37" s="26"/>
      <c r="O37" s="26"/>
      <c r="P37" s="26"/>
      <c r="Q37" s="26"/>
      <c r="R37" s="26"/>
    </row>
    <row r="38" spans="1:18" ht="15" customHeight="1">
      <c r="A38" s="82">
        <f>A37</f>
        <v>0.5972222222222222</v>
      </c>
      <c r="B38" s="40"/>
      <c r="C38" s="41"/>
      <c r="D38" s="41" t="s">
        <v>76</v>
      </c>
      <c r="E38" s="42" t="s">
        <v>46</v>
      </c>
      <c r="F38" s="43">
        <f t="shared" si="0"/>
        <v>0</v>
      </c>
      <c r="G38" s="43">
        <f t="shared" si="1"/>
        <v>0</v>
      </c>
      <c r="H38" s="45"/>
      <c r="I38" s="81">
        <v>6</v>
      </c>
      <c r="J38" s="47"/>
      <c r="K38" s="26"/>
      <c r="L38" s="26"/>
      <c r="M38" s="26"/>
      <c r="N38" s="26"/>
      <c r="O38" s="26"/>
      <c r="P38" s="26"/>
      <c r="Q38" s="26"/>
      <c r="R38" s="26"/>
    </row>
    <row r="39" spans="1:18" ht="15" customHeight="1">
      <c r="A39" s="83">
        <f>A37</f>
        <v>0.5972222222222222</v>
      </c>
      <c r="B39" s="34"/>
      <c r="C39" s="35"/>
      <c r="D39" s="35" t="s">
        <v>75</v>
      </c>
      <c r="E39" s="36" t="s">
        <v>41</v>
      </c>
      <c r="F39" s="37">
        <f t="shared" si="0"/>
        <v>0</v>
      </c>
      <c r="G39" s="37">
        <f t="shared" si="1"/>
        <v>0</v>
      </c>
      <c r="H39" s="45"/>
      <c r="I39" s="66">
        <v>7</v>
      </c>
      <c r="J39" s="47"/>
      <c r="K39" s="26"/>
      <c r="L39" s="26"/>
      <c r="M39" s="26"/>
      <c r="N39" s="26"/>
      <c r="O39" s="26"/>
      <c r="P39" s="26"/>
      <c r="Q39" s="26"/>
      <c r="R39" s="26"/>
    </row>
    <row r="40" spans="1:18" ht="15" customHeight="1">
      <c r="A40" s="112">
        <f>A37</f>
        <v>0.5972222222222222</v>
      </c>
      <c r="B40" s="105"/>
      <c r="C40" s="106"/>
      <c r="D40" s="106" t="s">
        <v>75</v>
      </c>
      <c r="E40" s="107" t="s">
        <v>41</v>
      </c>
      <c r="F40" s="108">
        <f t="shared" si="0"/>
        <v>0</v>
      </c>
      <c r="G40" s="108">
        <f t="shared" si="1"/>
        <v>0</v>
      </c>
      <c r="H40" s="45"/>
      <c r="I40" s="109">
        <v>8</v>
      </c>
      <c r="J40" s="47"/>
      <c r="K40" s="26"/>
      <c r="L40" s="26"/>
      <c r="M40" s="26"/>
      <c r="N40" s="26"/>
      <c r="O40" s="26"/>
      <c r="P40" s="26"/>
      <c r="Q40" s="26"/>
      <c r="R40" s="26"/>
    </row>
    <row r="41" spans="1:18" ht="15" customHeight="1">
      <c r="A41" s="102">
        <f>A37+MS_HE!$E$5</f>
        <v>0.6319444444444444</v>
      </c>
      <c r="B41" s="98"/>
      <c r="C41" s="99"/>
      <c r="D41" s="99" t="s">
        <v>78</v>
      </c>
      <c r="E41" s="100" t="s">
        <v>41</v>
      </c>
      <c r="F41" s="103">
        <f t="shared" si="0"/>
        <v>0</v>
      </c>
      <c r="G41" s="103">
        <f t="shared" si="1"/>
        <v>0</v>
      </c>
      <c r="H41" s="45"/>
      <c r="I41" s="101">
        <v>5</v>
      </c>
      <c r="J41" s="47"/>
      <c r="K41" s="26"/>
      <c r="L41" s="26"/>
      <c r="M41" s="26"/>
      <c r="N41" s="26"/>
      <c r="O41" s="26"/>
      <c r="P41" s="26"/>
      <c r="Q41" s="26"/>
      <c r="R41" s="26"/>
    </row>
    <row r="42" spans="1:18" ht="15" customHeight="1">
      <c r="A42" s="39">
        <f>A41</f>
        <v>0.6319444444444444</v>
      </c>
      <c r="B42" s="40"/>
      <c r="C42" s="41"/>
      <c r="D42" s="41" t="s">
        <v>78</v>
      </c>
      <c r="E42" s="42" t="s">
        <v>41</v>
      </c>
      <c r="F42" s="43">
        <f t="shared" si="0"/>
        <v>0</v>
      </c>
      <c r="G42" s="43">
        <f t="shared" si="1"/>
        <v>0</v>
      </c>
      <c r="H42" s="45"/>
      <c r="I42" s="81">
        <v>6</v>
      </c>
      <c r="J42" s="47"/>
      <c r="K42" s="26"/>
      <c r="L42" s="26"/>
      <c r="M42" s="26"/>
      <c r="N42" s="26"/>
      <c r="O42" s="26"/>
      <c r="P42" s="26"/>
      <c r="Q42" s="26"/>
      <c r="R42" s="26"/>
    </row>
    <row r="43" spans="1:18" ht="15" customHeight="1">
      <c r="A43" s="33">
        <f>A41</f>
        <v>0.6319444444444444</v>
      </c>
      <c r="B43" s="34"/>
      <c r="C43" s="35"/>
      <c r="D43" s="35" t="s">
        <v>77</v>
      </c>
      <c r="E43" s="36" t="s">
        <v>42</v>
      </c>
      <c r="F43" s="37">
        <f t="shared" si="0"/>
        <v>0</v>
      </c>
      <c r="G43" s="37">
        <f t="shared" si="1"/>
        <v>0</v>
      </c>
      <c r="H43" s="45"/>
      <c r="I43" s="66">
        <v>7</v>
      </c>
      <c r="J43" s="47"/>
      <c r="K43" s="26"/>
      <c r="L43" s="26"/>
      <c r="M43" s="26"/>
      <c r="N43" s="26"/>
      <c r="O43" s="26"/>
      <c r="P43" s="26"/>
      <c r="Q43" s="26"/>
      <c r="R43" s="26"/>
    </row>
    <row r="44" spans="1:18" ht="15" customHeight="1">
      <c r="A44" s="104">
        <f>A41</f>
        <v>0.6319444444444444</v>
      </c>
      <c r="B44" s="105"/>
      <c r="C44" s="106"/>
      <c r="D44" s="106" t="s">
        <v>77</v>
      </c>
      <c r="E44" s="107" t="s">
        <v>42</v>
      </c>
      <c r="F44" s="108">
        <f t="shared" si="0"/>
        <v>0</v>
      </c>
      <c r="G44" s="108">
        <f t="shared" si="1"/>
        <v>0</v>
      </c>
      <c r="H44" s="45"/>
      <c r="I44" s="109">
        <v>8</v>
      </c>
      <c r="J44" s="47"/>
      <c r="K44" s="26"/>
      <c r="L44" s="26"/>
      <c r="M44" s="26"/>
      <c r="N44" s="26"/>
      <c r="O44" s="26"/>
      <c r="P44" s="26"/>
      <c r="Q44" s="26"/>
      <c r="R44" s="26"/>
    </row>
    <row r="45" spans="1:18" ht="15" customHeight="1">
      <c r="A45" s="97">
        <f>A41+MS_HE!$E$5</f>
        <v>0.6666666666666666</v>
      </c>
      <c r="B45" s="98"/>
      <c r="C45" s="99"/>
      <c r="D45" s="99" t="s">
        <v>48</v>
      </c>
      <c r="E45" s="100" t="s">
        <v>41</v>
      </c>
      <c r="F45" s="103">
        <f t="shared" si="0"/>
        <v>0</v>
      </c>
      <c r="G45" s="103">
        <f t="shared" si="1"/>
        <v>0</v>
      </c>
      <c r="H45" s="45"/>
      <c r="I45" s="101">
        <v>5</v>
      </c>
      <c r="J45" s="47"/>
      <c r="K45" s="26"/>
      <c r="L45" s="26"/>
      <c r="M45" s="26"/>
      <c r="N45" s="26"/>
      <c r="O45" s="26"/>
      <c r="P45" s="26"/>
      <c r="Q45" s="26"/>
      <c r="R45" s="26"/>
    </row>
    <row r="46" spans="1:18" ht="15" customHeight="1">
      <c r="A46" s="82">
        <f>A45</f>
        <v>0.6666666666666666</v>
      </c>
      <c r="B46" s="40"/>
      <c r="C46" s="41"/>
      <c r="D46" s="41" t="s">
        <v>48</v>
      </c>
      <c r="E46" s="42" t="s">
        <v>41</v>
      </c>
      <c r="F46" s="43">
        <f t="shared" si="0"/>
        <v>0</v>
      </c>
      <c r="G46" s="43">
        <f t="shared" si="1"/>
        <v>0</v>
      </c>
      <c r="H46" s="45"/>
      <c r="I46" s="81">
        <v>6</v>
      </c>
      <c r="J46" s="47"/>
      <c r="K46" s="26"/>
      <c r="L46" s="26"/>
      <c r="M46" s="26"/>
      <c r="N46" s="26"/>
      <c r="O46" s="26"/>
      <c r="P46" s="26"/>
      <c r="Q46" s="26"/>
      <c r="R46" s="26"/>
    </row>
    <row r="47" spans="1:18" ht="15" customHeight="1">
      <c r="A47" s="83">
        <f>A45</f>
        <v>0.6666666666666666</v>
      </c>
      <c r="B47" s="34"/>
      <c r="C47" s="35"/>
      <c r="D47" s="35" t="s">
        <v>79</v>
      </c>
      <c r="E47" s="36" t="s">
        <v>46</v>
      </c>
      <c r="F47" s="37">
        <f t="shared" si="0"/>
        <v>0</v>
      </c>
      <c r="G47" s="37">
        <f t="shared" si="1"/>
        <v>0</v>
      </c>
      <c r="H47" s="45"/>
      <c r="I47" s="66">
        <v>7</v>
      </c>
      <c r="J47" s="47"/>
      <c r="K47" s="26"/>
      <c r="L47" s="26"/>
      <c r="M47" s="26"/>
      <c r="N47" s="26"/>
      <c r="O47" s="26"/>
      <c r="P47" s="26"/>
      <c r="Q47" s="26"/>
      <c r="R47" s="26"/>
    </row>
    <row r="48" spans="1:18" ht="15" customHeight="1">
      <c r="A48" s="112">
        <f>A45</f>
        <v>0.6666666666666666</v>
      </c>
      <c r="B48" s="105"/>
      <c r="C48" s="106"/>
      <c r="D48" s="106" t="s">
        <v>79</v>
      </c>
      <c r="E48" s="107" t="s">
        <v>46</v>
      </c>
      <c r="F48" s="108">
        <f t="shared" si="0"/>
        <v>0</v>
      </c>
      <c r="G48" s="108">
        <f t="shared" si="1"/>
        <v>0</v>
      </c>
      <c r="H48" s="45"/>
      <c r="I48" s="109">
        <v>8</v>
      </c>
      <c r="J48" s="47"/>
      <c r="K48" s="26"/>
      <c r="L48" s="26"/>
      <c r="M48" s="26"/>
      <c r="N48" s="26"/>
      <c r="O48" s="26"/>
      <c r="P48" s="26"/>
      <c r="Q48" s="26"/>
      <c r="R48" s="26"/>
    </row>
    <row r="49" spans="1:18" ht="15" customHeight="1">
      <c r="A49" s="102">
        <f>A45+MS_HE!$E$5</f>
        <v>0.7013888888888888</v>
      </c>
      <c r="B49" s="98"/>
      <c r="C49" s="99"/>
      <c r="D49" s="99" t="s">
        <v>64</v>
      </c>
      <c r="E49" s="100" t="s">
        <v>41</v>
      </c>
      <c r="F49" s="103">
        <f t="shared" si="0"/>
        <v>0</v>
      </c>
      <c r="G49" s="103">
        <f t="shared" si="1"/>
        <v>0</v>
      </c>
      <c r="H49" s="45"/>
      <c r="I49" s="101">
        <v>5</v>
      </c>
      <c r="J49" s="47"/>
      <c r="K49" s="26"/>
      <c r="L49" s="26"/>
      <c r="M49" s="26"/>
      <c r="N49" s="26"/>
      <c r="O49" s="26"/>
      <c r="P49" s="26"/>
      <c r="Q49" s="26"/>
      <c r="R49" s="26"/>
    </row>
    <row r="50" spans="1:18" ht="15" customHeight="1">
      <c r="A50" s="39">
        <f>A49</f>
        <v>0.7013888888888888</v>
      </c>
      <c r="B50" s="40"/>
      <c r="C50" s="41"/>
      <c r="D50" s="41" t="s">
        <v>64</v>
      </c>
      <c r="E50" s="42" t="s">
        <v>41</v>
      </c>
      <c r="F50" s="43">
        <f t="shared" si="0"/>
        <v>0</v>
      </c>
      <c r="G50" s="43">
        <f t="shared" si="1"/>
        <v>0</v>
      </c>
      <c r="H50" s="45"/>
      <c r="I50" s="81">
        <v>6</v>
      </c>
      <c r="J50" s="47"/>
      <c r="K50" s="26"/>
      <c r="L50" s="26"/>
      <c r="M50" s="26"/>
      <c r="N50" s="26"/>
      <c r="O50" s="26"/>
      <c r="P50" s="26"/>
      <c r="Q50" s="26"/>
      <c r="R50" s="26"/>
    </row>
    <row r="51" spans="1:18" ht="15" customHeight="1">
      <c r="A51" s="33">
        <f>A49</f>
        <v>0.7013888888888888</v>
      </c>
      <c r="B51" s="34"/>
      <c r="C51" s="35"/>
      <c r="D51" s="35" t="s">
        <v>80</v>
      </c>
      <c r="E51" s="36" t="s">
        <v>42</v>
      </c>
      <c r="F51" s="37">
        <f t="shared" si="0"/>
        <v>0</v>
      </c>
      <c r="G51" s="37">
        <f t="shared" si="1"/>
        <v>0</v>
      </c>
      <c r="H51" s="45"/>
      <c r="I51" s="66">
        <v>7</v>
      </c>
      <c r="J51" s="47"/>
      <c r="K51" s="26"/>
      <c r="L51" s="26"/>
      <c r="M51" s="26"/>
      <c r="N51" s="26"/>
      <c r="O51" s="26"/>
      <c r="P51" s="26"/>
      <c r="Q51" s="26"/>
      <c r="R51" s="26"/>
    </row>
    <row r="52" spans="1:18" ht="15" customHeight="1">
      <c r="A52" s="104">
        <f>A49</f>
        <v>0.7013888888888888</v>
      </c>
      <c r="B52" s="105"/>
      <c r="C52" s="106"/>
      <c r="D52" s="106" t="s">
        <v>80</v>
      </c>
      <c r="E52" s="107" t="s">
        <v>42</v>
      </c>
      <c r="F52" s="108">
        <f t="shared" si="0"/>
        <v>0</v>
      </c>
      <c r="G52" s="108">
        <f t="shared" si="1"/>
        <v>0</v>
      </c>
      <c r="H52" s="45"/>
      <c r="I52" s="109">
        <v>8</v>
      </c>
      <c r="J52" s="47"/>
      <c r="K52" s="26"/>
      <c r="L52" s="26"/>
      <c r="M52" s="26"/>
      <c r="N52" s="26"/>
      <c r="O52" s="26"/>
      <c r="P52" s="26"/>
      <c r="Q52" s="26"/>
      <c r="R52" s="26"/>
    </row>
    <row r="53" spans="1:18" ht="15" customHeight="1">
      <c r="A53" s="97">
        <f>A49+MS_HE!$E$5</f>
        <v>0.736111111111111</v>
      </c>
      <c r="B53" s="98"/>
      <c r="C53" s="99"/>
      <c r="D53" s="99" t="s">
        <v>50</v>
      </c>
      <c r="E53" s="100" t="s">
        <v>42</v>
      </c>
      <c r="F53" s="103">
        <f t="shared" si="0"/>
        <v>0</v>
      </c>
      <c r="G53" s="103">
        <f t="shared" si="1"/>
        <v>0</v>
      </c>
      <c r="H53" s="45"/>
      <c r="I53" s="101">
        <v>5</v>
      </c>
      <c r="J53" s="47"/>
      <c r="K53" s="26"/>
      <c r="L53" s="26"/>
      <c r="M53" s="26"/>
      <c r="N53" s="26"/>
      <c r="O53" s="26"/>
      <c r="P53" s="26"/>
      <c r="Q53" s="26"/>
      <c r="R53" s="26"/>
    </row>
    <row r="54" spans="1:18" ht="15" customHeight="1">
      <c r="A54" s="82">
        <f>A53</f>
        <v>0.736111111111111</v>
      </c>
      <c r="B54" s="40"/>
      <c r="C54" s="41"/>
      <c r="D54" s="41" t="s">
        <v>50</v>
      </c>
      <c r="E54" s="42" t="s">
        <v>42</v>
      </c>
      <c r="F54" s="43">
        <f t="shared" si="0"/>
        <v>0</v>
      </c>
      <c r="G54" s="43">
        <f t="shared" si="1"/>
        <v>0</v>
      </c>
      <c r="H54" s="45"/>
      <c r="I54" s="81">
        <v>6</v>
      </c>
      <c r="J54" s="47"/>
      <c r="K54" s="26"/>
      <c r="L54" s="26"/>
      <c r="M54" s="26"/>
      <c r="N54" s="26"/>
      <c r="O54" s="26"/>
      <c r="P54" s="26"/>
      <c r="Q54" s="26"/>
      <c r="R54" s="26"/>
    </row>
    <row r="55" spans="1:18" ht="15" customHeight="1">
      <c r="A55" s="83">
        <f>A53</f>
        <v>0.736111111111111</v>
      </c>
      <c r="B55" s="34"/>
      <c r="C55" s="35"/>
      <c r="D55" s="35" t="s">
        <v>81</v>
      </c>
      <c r="E55" s="36" t="s">
        <v>46</v>
      </c>
      <c r="F55" s="37">
        <f t="shared" si="0"/>
        <v>0</v>
      </c>
      <c r="G55" s="37">
        <f t="shared" si="1"/>
        <v>0</v>
      </c>
      <c r="H55" s="45"/>
      <c r="I55" s="66">
        <v>7</v>
      </c>
      <c r="J55" s="47"/>
      <c r="K55" s="26"/>
      <c r="L55" s="26"/>
      <c r="M55" s="26"/>
      <c r="N55" s="26"/>
      <c r="O55" s="26"/>
      <c r="P55" s="26"/>
      <c r="Q55" s="26"/>
      <c r="R55" s="26"/>
    </row>
    <row r="56" spans="1:18" ht="15" customHeight="1">
      <c r="A56" s="84">
        <f>A53</f>
        <v>0.736111111111111</v>
      </c>
      <c r="B56" s="68"/>
      <c r="C56" s="69"/>
      <c r="D56" s="69" t="s">
        <v>81</v>
      </c>
      <c r="E56" s="70" t="s">
        <v>46</v>
      </c>
      <c r="F56" s="71">
        <f t="shared" si="0"/>
        <v>0</v>
      </c>
      <c r="G56" s="71">
        <f t="shared" si="1"/>
        <v>0</v>
      </c>
      <c r="H56" s="45"/>
      <c r="I56" s="72">
        <v>8</v>
      </c>
      <c r="J56" s="47"/>
      <c r="K56" s="26"/>
      <c r="L56" s="26"/>
      <c r="M56" s="26"/>
      <c r="N56" s="26"/>
      <c r="O56" s="26"/>
      <c r="P56" s="26"/>
      <c r="Q56" s="26"/>
      <c r="R56" s="26"/>
    </row>
    <row r="57" spans="1:18" ht="15" customHeight="1">
      <c r="A57" s="85"/>
      <c r="B57" s="86"/>
      <c r="C57" s="87"/>
      <c r="D57" s="87"/>
      <c r="E57" s="88"/>
      <c r="F57" s="88"/>
      <c r="G57" s="89"/>
      <c r="H57" s="45"/>
      <c r="I57" s="20"/>
      <c r="J57" s="89"/>
      <c r="K57" s="89"/>
      <c r="L57" s="89"/>
      <c r="M57" s="89"/>
      <c r="N57" s="89"/>
      <c r="O57" s="89"/>
      <c r="P57" s="89"/>
      <c r="Q57" s="89"/>
      <c r="R57" s="6"/>
    </row>
    <row r="58" spans="1:18" ht="15" customHeight="1">
      <c r="A58" s="90" t="s">
        <v>56</v>
      </c>
      <c r="B58" s="192" t="s">
        <v>57</v>
      </c>
      <c r="C58" s="193"/>
      <c r="D58" s="91" t="s">
        <v>58</v>
      </c>
      <c r="E58" s="192" t="s">
        <v>36</v>
      </c>
      <c r="F58" s="194"/>
      <c r="G58" s="192" t="s">
        <v>59</v>
      </c>
      <c r="H58" s="193"/>
      <c r="I58" s="194"/>
      <c r="J58" s="92"/>
      <c r="K58" s="92"/>
      <c r="L58" s="92"/>
      <c r="M58" s="92"/>
      <c r="N58" s="92"/>
      <c r="O58" s="92"/>
      <c r="P58" s="92"/>
      <c r="Q58" s="92"/>
      <c r="R58" s="92"/>
    </row>
    <row r="59" spans="1:9" ht="15" customHeight="1">
      <c r="A59" s="93"/>
      <c r="B59" s="182" t="s">
        <v>73</v>
      </c>
      <c r="C59" s="183"/>
      <c r="D59" s="94">
        <f aca="true" t="shared" si="2" ref="D59:D70">SUMIF(D$9:D$56,B59,F$9:F$56)</f>
        <v>0</v>
      </c>
      <c r="E59" s="184">
        <f aca="true" t="shared" si="3" ref="E59:E70">SUMIF(D$9:D$56,B59,G$9:G$56)</f>
        <v>0</v>
      </c>
      <c r="F59" s="185"/>
      <c r="G59" s="184"/>
      <c r="H59" s="186"/>
      <c r="I59" s="185"/>
    </row>
    <row r="60" spans="1:9" ht="15" customHeight="1">
      <c r="A60" s="110"/>
      <c r="B60" s="177" t="s">
        <v>74</v>
      </c>
      <c r="C60" s="178"/>
      <c r="D60" s="111">
        <f t="shared" si="2"/>
        <v>0</v>
      </c>
      <c r="E60" s="179">
        <f t="shared" si="3"/>
        <v>0</v>
      </c>
      <c r="F60" s="180"/>
      <c r="G60" s="179"/>
      <c r="H60" s="181"/>
      <c r="I60" s="180"/>
    </row>
    <row r="61" spans="1:9" ht="15" customHeight="1">
      <c r="A61" s="110"/>
      <c r="B61" s="177" t="s">
        <v>75</v>
      </c>
      <c r="C61" s="178"/>
      <c r="D61" s="111">
        <f t="shared" si="2"/>
        <v>0</v>
      </c>
      <c r="E61" s="179">
        <f t="shared" si="3"/>
        <v>0</v>
      </c>
      <c r="F61" s="180"/>
      <c r="G61" s="179"/>
      <c r="H61" s="181"/>
      <c r="I61" s="180"/>
    </row>
    <row r="62" spans="1:9" ht="15" customHeight="1">
      <c r="A62" s="110"/>
      <c r="B62" s="177" t="s">
        <v>76</v>
      </c>
      <c r="C62" s="178"/>
      <c r="D62" s="111">
        <f t="shared" si="2"/>
        <v>0</v>
      </c>
      <c r="E62" s="179">
        <f t="shared" si="3"/>
        <v>0</v>
      </c>
      <c r="F62" s="180"/>
      <c r="G62" s="179"/>
      <c r="H62" s="181"/>
      <c r="I62" s="180"/>
    </row>
    <row r="63" spans="1:9" ht="15" customHeight="1">
      <c r="A63" s="110"/>
      <c r="B63" s="177" t="s">
        <v>77</v>
      </c>
      <c r="C63" s="178"/>
      <c r="D63" s="111">
        <f t="shared" si="2"/>
        <v>0</v>
      </c>
      <c r="E63" s="179">
        <f t="shared" si="3"/>
        <v>0</v>
      </c>
      <c r="F63" s="180"/>
      <c r="G63" s="179"/>
      <c r="H63" s="181"/>
      <c r="I63" s="180"/>
    </row>
    <row r="64" spans="1:9" ht="15" customHeight="1">
      <c r="A64" s="110"/>
      <c r="B64" s="177" t="s">
        <v>78</v>
      </c>
      <c r="C64" s="178"/>
      <c r="D64" s="111">
        <f t="shared" si="2"/>
        <v>0</v>
      </c>
      <c r="E64" s="179">
        <f t="shared" si="3"/>
        <v>0</v>
      </c>
      <c r="F64" s="180"/>
      <c r="G64" s="179"/>
      <c r="H64" s="181"/>
      <c r="I64" s="180"/>
    </row>
    <row r="65" spans="1:9" ht="15" customHeight="1">
      <c r="A65" s="110"/>
      <c r="B65" s="177" t="s">
        <v>79</v>
      </c>
      <c r="C65" s="178"/>
      <c r="D65" s="111">
        <f t="shared" si="2"/>
        <v>0</v>
      </c>
      <c r="E65" s="179">
        <f t="shared" si="3"/>
        <v>0</v>
      </c>
      <c r="F65" s="180"/>
      <c r="G65" s="179"/>
      <c r="H65" s="181"/>
      <c r="I65" s="180"/>
    </row>
    <row r="66" spans="1:9" ht="15" customHeight="1">
      <c r="A66" s="110"/>
      <c r="B66" s="177" t="s">
        <v>48</v>
      </c>
      <c r="C66" s="178"/>
      <c r="D66" s="111">
        <f t="shared" si="2"/>
        <v>0</v>
      </c>
      <c r="E66" s="179">
        <f t="shared" si="3"/>
        <v>0</v>
      </c>
      <c r="F66" s="180"/>
      <c r="G66" s="179"/>
      <c r="H66" s="181"/>
      <c r="I66" s="180"/>
    </row>
    <row r="67" spans="1:9" ht="15" customHeight="1">
      <c r="A67" s="110"/>
      <c r="B67" s="177" t="s">
        <v>80</v>
      </c>
      <c r="C67" s="178"/>
      <c r="D67" s="111">
        <f t="shared" si="2"/>
        <v>0</v>
      </c>
      <c r="E67" s="179">
        <f t="shared" si="3"/>
        <v>0</v>
      </c>
      <c r="F67" s="180"/>
      <c r="G67" s="179"/>
      <c r="H67" s="181"/>
      <c r="I67" s="180"/>
    </row>
    <row r="68" spans="1:9" ht="15" customHeight="1">
      <c r="A68" s="110"/>
      <c r="B68" s="177" t="s">
        <v>64</v>
      </c>
      <c r="C68" s="178"/>
      <c r="D68" s="111">
        <f t="shared" si="2"/>
        <v>0</v>
      </c>
      <c r="E68" s="179">
        <f t="shared" si="3"/>
        <v>0</v>
      </c>
      <c r="F68" s="180"/>
      <c r="G68" s="179"/>
      <c r="H68" s="181"/>
      <c r="I68" s="180"/>
    </row>
    <row r="69" spans="1:9" ht="15" customHeight="1">
      <c r="A69" s="110"/>
      <c r="B69" s="177" t="s">
        <v>81</v>
      </c>
      <c r="C69" s="178"/>
      <c r="D69" s="111">
        <f t="shared" si="2"/>
        <v>0</v>
      </c>
      <c r="E69" s="179">
        <f t="shared" si="3"/>
        <v>0</v>
      </c>
      <c r="F69" s="180"/>
      <c r="G69" s="179"/>
      <c r="H69" s="181"/>
      <c r="I69" s="180"/>
    </row>
    <row r="70" spans="1:9" ht="15" customHeight="1">
      <c r="A70" s="95"/>
      <c r="B70" s="187" t="s">
        <v>50</v>
      </c>
      <c r="C70" s="188"/>
      <c r="D70" s="96">
        <f t="shared" si="2"/>
        <v>0</v>
      </c>
      <c r="E70" s="189">
        <f t="shared" si="3"/>
        <v>0</v>
      </c>
      <c r="F70" s="190"/>
      <c r="G70" s="189"/>
      <c r="H70" s="190"/>
      <c r="I70" s="191"/>
    </row>
  </sheetData>
  <sheetProtection/>
  <mergeCells count="54">
    <mergeCell ref="B70:C70"/>
    <mergeCell ref="E70:F70"/>
    <mergeCell ref="G70:I70"/>
    <mergeCell ref="B68:C68"/>
    <mergeCell ref="E68:F68"/>
    <mergeCell ref="G68:I68"/>
    <mergeCell ref="B69:C69"/>
    <mergeCell ref="E69:F69"/>
    <mergeCell ref="G69:I69"/>
    <mergeCell ref="B66:C66"/>
    <mergeCell ref="E66:F66"/>
    <mergeCell ref="G66:I66"/>
    <mergeCell ref="B67:C67"/>
    <mergeCell ref="E67:F67"/>
    <mergeCell ref="G67:I67"/>
    <mergeCell ref="B64:C64"/>
    <mergeCell ref="E64:F64"/>
    <mergeCell ref="G64:I64"/>
    <mergeCell ref="B65:C65"/>
    <mergeCell ref="E65:F65"/>
    <mergeCell ref="G65:I65"/>
    <mergeCell ref="B62:C62"/>
    <mergeCell ref="E62:F62"/>
    <mergeCell ref="G62:I62"/>
    <mergeCell ref="B63:C63"/>
    <mergeCell ref="E63:F63"/>
    <mergeCell ref="G63:I63"/>
    <mergeCell ref="B60:C60"/>
    <mergeCell ref="E60:F60"/>
    <mergeCell ref="G60:I60"/>
    <mergeCell ref="B61:C61"/>
    <mergeCell ref="E61:F61"/>
    <mergeCell ref="G61:I61"/>
    <mergeCell ref="B58:C58"/>
    <mergeCell ref="E58:F58"/>
    <mergeCell ref="G58:I58"/>
    <mergeCell ref="B59:C59"/>
    <mergeCell ref="E59:F59"/>
    <mergeCell ref="G59:I59"/>
    <mergeCell ref="Q6:R6"/>
    <mergeCell ref="B4:C4"/>
    <mergeCell ref="B5:C5"/>
    <mergeCell ref="F4:I4"/>
    <mergeCell ref="E5:F5"/>
    <mergeCell ref="G5:I5"/>
    <mergeCell ref="A6:C6"/>
    <mergeCell ref="K6:L6"/>
    <mergeCell ref="M6:N6"/>
    <mergeCell ref="O6:P6"/>
    <mergeCell ref="B1:D1"/>
    <mergeCell ref="B3:D3"/>
    <mergeCell ref="E1:I1"/>
    <mergeCell ref="K1:R2"/>
    <mergeCell ref="F3:I3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Herren-A Verein</v>
      </c>
      <c r="L1" s="200"/>
      <c r="M1" s="200"/>
      <c r="N1" s="200"/>
      <c r="O1" s="200"/>
      <c r="P1" s="200"/>
      <c r="Q1" s="200"/>
      <c r="R1" s="200"/>
      <c r="T1" s="9">
        <v>23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40957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83</v>
      </c>
      <c r="C4" s="205"/>
      <c r="D4" s="11" t="s">
        <v>19</v>
      </c>
      <c r="E4" s="15">
        <v>8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21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84</v>
      </c>
      <c r="B6" s="196"/>
      <c r="C6" s="196"/>
      <c r="D6" s="11" t="s">
        <v>26</v>
      </c>
      <c r="E6" s="17">
        <v>2</v>
      </c>
      <c r="F6" s="18"/>
      <c r="G6" s="10"/>
      <c r="H6" s="10"/>
      <c r="I6" s="10"/>
      <c r="J6" s="10"/>
      <c r="K6" s="203" t="s">
        <v>28</v>
      </c>
      <c r="L6" s="204"/>
      <c r="M6" s="203" t="s">
        <v>29</v>
      </c>
      <c r="N6" s="204"/>
      <c r="O6" s="203" t="s">
        <v>30</v>
      </c>
      <c r="P6" s="204"/>
      <c r="Q6" s="203" t="s">
        <v>31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36</v>
      </c>
      <c r="H7" s="20"/>
      <c r="I7" s="21" t="s">
        <v>37</v>
      </c>
      <c r="J7" s="10"/>
      <c r="K7" s="22" t="s">
        <v>3</v>
      </c>
      <c r="L7" s="23" t="s">
        <v>38</v>
      </c>
      <c r="M7" s="22" t="s">
        <v>39</v>
      </c>
      <c r="N7" s="23" t="s">
        <v>40</v>
      </c>
      <c r="O7" s="22" t="s">
        <v>3</v>
      </c>
      <c r="P7" s="23" t="s">
        <v>38</v>
      </c>
      <c r="Q7" s="22" t="s">
        <v>39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>
        <f>MATCH("Platz",$A:$A,0)-2</f>
        <v>40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113">
        <v>0.375</v>
      </c>
      <c r="B9" s="114"/>
      <c r="C9" s="115"/>
      <c r="D9" s="115" t="s">
        <v>85</v>
      </c>
      <c r="E9" s="116" t="s">
        <v>42</v>
      </c>
      <c r="F9" s="117">
        <f aca="true" t="shared" si="0" ref="F9:F40">SUM(K9:R9)</f>
        <v>0</v>
      </c>
      <c r="G9" s="117">
        <f aca="true" t="shared" si="1" ref="G9:G40">SUM(L9+N9+P9+R9)</f>
        <v>0</v>
      </c>
      <c r="H9" s="24"/>
      <c r="I9" s="25">
        <v>1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39">
        <f>A9</f>
        <v>0.375</v>
      </c>
      <c r="B10" s="40"/>
      <c r="C10" s="41"/>
      <c r="D10" s="41" t="s">
        <v>85</v>
      </c>
      <c r="E10" s="42" t="s">
        <v>42</v>
      </c>
      <c r="F10" s="43">
        <f t="shared" si="0"/>
        <v>0</v>
      </c>
      <c r="G10" s="43">
        <f t="shared" si="1"/>
        <v>0</v>
      </c>
      <c r="H10" s="20"/>
      <c r="I10" s="32">
        <v>2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33">
        <f>A9</f>
        <v>0.375</v>
      </c>
      <c r="B11" s="34"/>
      <c r="C11" s="35"/>
      <c r="D11" s="35" t="s">
        <v>75</v>
      </c>
      <c r="E11" s="36" t="s">
        <v>41</v>
      </c>
      <c r="F11" s="37">
        <f t="shared" si="0"/>
        <v>0</v>
      </c>
      <c r="G11" s="37">
        <f t="shared" si="1"/>
        <v>0</v>
      </c>
      <c r="H11" s="20"/>
      <c r="I11" s="38">
        <v>3</v>
      </c>
      <c r="J11" s="2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33">
        <f>A9</f>
        <v>0.375</v>
      </c>
      <c r="B12" s="34"/>
      <c r="C12" s="35"/>
      <c r="D12" s="35" t="s">
        <v>75</v>
      </c>
      <c r="E12" s="36" t="s">
        <v>41</v>
      </c>
      <c r="F12" s="37">
        <f t="shared" si="0"/>
        <v>0</v>
      </c>
      <c r="G12" s="37">
        <f t="shared" si="1"/>
        <v>0</v>
      </c>
      <c r="H12" s="20"/>
      <c r="I12" s="38">
        <v>4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82">
        <f>A9+MS_HEA!$E$5</f>
        <v>0.4097222222222222</v>
      </c>
      <c r="B13" s="40" t="s">
        <v>183</v>
      </c>
      <c r="C13" s="41" t="s">
        <v>184</v>
      </c>
      <c r="D13" s="41" t="s">
        <v>74</v>
      </c>
      <c r="E13" s="42" t="s">
        <v>42</v>
      </c>
      <c r="F13" s="43">
        <f t="shared" si="0"/>
        <v>0</v>
      </c>
      <c r="G13" s="43">
        <f t="shared" si="1"/>
        <v>0</v>
      </c>
      <c r="H13" s="45"/>
      <c r="I13" s="81">
        <v>1</v>
      </c>
      <c r="J13" s="47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82">
        <f>A13</f>
        <v>0.4097222222222222</v>
      </c>
      <c r="B14" s="40" t="s">
        <v>185</v>
      </c>
      <c r="C14" s="41" t="s">
        <v>184</v>
      </c>
      <c r="D14" s="41" t="s">
        <v>74</v>
      </c>
      <c r="E14" s="42" t="s">
        <v>42</v>
      </c>
      <c r="F14" s="43">
        <f t="shared" si="0"/>
        <v>0</v>
      </c>
      <c r="G14" s="43">
        <f t="shared" si="1"/>
        <v>0</v>
      </c>
      <c r="H14" s="45"/>
      <c r="I14" s="81">
        <v>2</v>
      </c>
      <c r="J14" s="47"/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83">
        <f>A13</f>
        <v>0.4097222222222222</v>
      </c>
      <c r="B15" s="34"/>
      <c r="C15" s="35"/>
      <c r="D15" s="35" t="s">
        <v>80</v>
      </c>
      <c r="E15" s="36" t="s">
        <v>42</v>
      </c>
      <c r="F15" s="37">
        <f t="shared" si="0"/>
        <v>0</v>
      </c>
      <c r="G15" s="37">
        <f t="shared" si="1"/>
        <v>0</v>
      </c>
      <c r="H15" s="45"/>
      <c r="I15" s="66">
        <v>3</v>
      </c>
      <c r="J15" s="47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112">
        <f>A13</f>
        <v>0.4097222222222222</v>
      </c>
      <c r="B16" s="105"/>
      <c r="C16" s="106"/>
      <c r="D16" s="106" t="s">
        <v>80</v>
      </c>
      <c r="E16" s="107" t="s">
        <v>42</v>
      </c>
      <c r="F16" s="108">
        <f t="shared" si="0"/>
        <v>0</v>
      </c>
      <c r="G16" s="108">
        <f t="shared" si="1"/>
        <v>0</v>
      </c>
      <c r="H16" s="45"/>
      <c r="I16" s="109">
        <v>4</v>
      </c>
      <c r="J16" s="47"/>
      <c r="K16" s="26"/>
      <c r="L16" s="26"/>
      <c r="M16" s="26"/>
      <c r="N16" s="26"/>
      <c r="O16" s="26"/>
      <c r="P16" s="26"/>
      <c r="Q16" s="26"/>
      <c r="R16" s="26"/>
    </row>
    <row r="17" spans="1:18" ht="15" customHeight="1">
      <c r="A17" s="102">
        <f>A13+MS_HEA!$E$5</f>
        <v>0.4444444444444444</v>
      </c>
      <c r="B17" s="98"/>
      <c r="C17" s="99"/>
      <c r="D17" s="99" t="s">
        <v>76</v>
      </c>
      <c r="E17" s="100" t="s">
        <v>46</v>
      </c>
      <c r="F17" s="103">
        <f t="shared" si="0"/>
        <v>0</v>
      </c>
      <c r="G17" s="103">
        <f t="shared" si="1"/>
        <v>0</v>
      </c>
      <c r="H17" s="45"/>
      <c r="I17" s="101">
        <v>1</v>
      </c>
      <c r="J17" s="47"/>
      <c r="K17" s="26"/>
      <c r="L17" s="26"/>
      <c r="M17" s="26"/>
      <c r="N17" s="26"/>
      <c r="O17" s="26"/>
      <c r="P17" s="26"/>
      <c r="Q17" s="26"/>
      <c r="R17" s="26"/>
    </row>
    <row r="18" spans="1:18" ht="15" customHeight="1">
      <c r="A18" s="39">
        <f>A17</f>
        <v>0.4444444444444444</v>
      </c>
      <c r="B18" s="40"/>
      <c r="C18" s="41"/>
      <c r="D18" s="41" t="s">
        <v>76</v>
      </c>
      <c r="E18" s="42" t="s">
        <v>46</v>
      </c>
      <c r="F18" s="43">
        <f t="shared" si="0"/>
        <v>0</v>
      </c>
      <c r="G18" s="43">
        <f t="shared" si="1"/>
        <v>0</v>
      </c>
      <c r="H18" s="45"/>
      <c r="I18" s="81">
        <v>2</v>
      </c>
      <c r="J18" s="47"/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33">
        <f>A17</f>
        <v>0.4444444444444444</v>
      </c>
      <c r="B19" s="34"/>
      <c r="C19" s="35"/>
      <c r="D19" s="35" t="s">
        <v>77</v>
      </c>
      <c r="E19" s="36" t="s">
        <v>42</v>
      </c>
      <c r="F19" s="37">
        <f t="shared" si="0"/>
        <v>0</v>
      </c>
      <c r="G19" s="37">
        <f t="shared" si="1"/>
        <v>0</v>
      </c>
      <c r="H19" s="45"/>
      <c r="I19" s="66">
        <v>3</v>
      </c>
      <c r="J19" s="47"/>
      <c r="K19" s="26"/>
      <c r="L19" s="26"/>
      <c r="M19" s="26"/>
      <c r="N19" s="26"/>
      <c r="O19" s="26"/>
      <c r="P19" s="26"/>
      <c r="Q19" s="26"/>
      <c r="R19" s="26"/>
    </row>
    <row r="20" spans="1:18" ht="15" customHeight="1">
      <c r="A20" s="104">
        <f>A17</f>
        <v>0.4444444444444444</v>
      </c>
      <c r="B20" s="105"/>
      <c r="C20" s="106"/>
      <c r="D20" s="106" t="s">
        <v>77</v>
      </c>
      <c r="E20" s="107" t="s">
        <v>42</v>
      </c>
      <c r="F20" s="108">
        <f t="shared" si="0"/>
        <v>0</v>
      </c>
      <c r="G20" s="108">
        <f t="shared" si="1"/>
        <v>0</v>
      </c>
      <c r="H20" s="45"/>
      <c r="I20" s="109">
        <v>4</v>
      </c>
      <c r="J20" s="47"/>
      <c r="K20" s="26"/>
      <c r="L20" s="26"/>
      <c r="M20" s="26"/>
      <c r="N20" s="26"/>
      <c r="O20" s="26"/>
      <c r="P20" s="26"/>
      <c r="Q20" s="26"/>
      <c r="R20" s="26"/>
    </row>
    <row r="21" spans="1:18" ht="15" customHeight="1">
      <c r="A21" s="97">
        <f>A17+MS_HEA!$E$5</f>
        <v>0.47916666666666663</v>
      </c>
      <c r="B21" s="98"/>
      <c r="C21" s="99"/>
      <c r="D21" s="99" t="s">
        <v>86</v>
      </c>
      <c r="E21" s="100" t="s">
        <v>46</v>
      </c>
      <c r="F21" s="103">
        <f t="shared" si="0"/>
        <v>0</v>
      </c>
      <c r="G21" s="103">
        <f t="shared" si="1"/>
        <v>0</v>
      </c>
      <c r="H21" s="45"/>
      <c r="I21" s="101">
        <v>1</v>
      </c>
      <c r="J21" s="47"/>
      <c r="K21" s="26"/>
      <c r="L21" s="26"/>
      <c r="M21" s="26"/>
      <c r="N21" s="26"/>
      <c r="O21" s="26"/>
      <c r="P21" s="26"/>
      <c r="Q21" s="26"/>
      <c r="R21" s="26"/>
    </row>
    <row r="22" spans="1:18" ht="15" customHeight="1">
      <c r="A22" s="82">
        <f>A21</f>
        <v>0.47916666666666663</v>
      </c>
      <c r="B22" s="40"/>
      <c r="C22" s="41"/>
      <c r="D22" s="41" t="s">
        <v>86</v>
      </c>
      <c r="E22" s="42" t="s">
        <v>46</v>
      </c>
      <c r="F22" s="43">
        <f t="shared" si="0"/>
        <v>0</v>
      </c>
      <c r="G22" s="43">
        <f t="shared" si="1"/>
        <v>0</v>
      </c>
      <c r="H22" s="45"/>
      <c r="I22" s="81">
        <v>2</v>
      </c>
      <c r="J22" s="47"/>
      <c r="K22" s="26"/>
      <c r="L22" s="26"/>
      <c r="M22" s="26"/>
      <c r="N22" s="26"/>
      <c r="O22" s="26"/>
      <c r="P22" s="26"/>
      <c r="Q22" s="26"/>
      <c r="R22" s="26"/>
    </row>
    <row r="23" spans="1:18" ht="15" customHeight="1">
      <c r="A23" s="83">
        <f>A21</f>
        <v>0.47916666666666663</v>
      </c>
      <c r="B23" s="34"/>
      <c r="C23" s="35"/>
      <c r="D23" s="35" t="s">
        <v>64</v>
      </c>
      <c r="E23" s="36" t="s">
        <v>41</v>
      </c>
      <c r="F23" s="37">
        <f t="shared" si="0"/>
        <v>0</v>
      </c>
      <c r="G23" s="37">
        <f t="shared" si="1"/>
        <v>0</v>
      </c>
      <c r="H23" s="45"/>
      <c r="I23" s="66">
        <v>3</v>
      </c>
      <c r="J23" s="47"/>
      <c r="K23" s="26"/>
      <c r="L23" s="26"/>
      <c r="M23" s="26"/>
      <c r="N23" s="26"/>
      <c r="O23" s="26"/>
      <c r="P23" s="26"/>
      <c r="Q23" s="26"/>
      <c r="R23" s="26"/>
    </row>
    <row r="24" spans="1:18" ht="15" customHeight="1">
      <c r="A24" s="112">
        <f>A21</f>
        <v>0.47916666666666663</v>
      </c>
      <c r="B24" s="105"/>
      <c r="C24" s="106"/>
      <c r="D24" s="106" t="s">
        <v>64</v>
      </c>
      <c r="E24" s="107" t="s">
        <v>41</v>
      </c>
      <c r="F24" s="108">
        <f t="shared" si="0"/>
        <v>0</v>
      </c>
      <c r="G24" s="108">
        <f t="shared" si="1"/>
        <v>0</v>
      </c>
      <c r="H24" s="45"/>
      <c r="I24" s="109">
        <v>4</v>
      </c>
      <c r="J24" s="47"/>
      <c r="K24" s="26"/>
      <c r="L24" s="26"/>
      <c r="M24" s="26"/>
      <c r="N24" s="26"/>
      <c r="O24" s="26"/>
      <c r="P24" s="26"/>
      <c r="Q24" s="26"/>
      <c r="R24" s="26"/>
    </row>
    <row r="25" spans="1:18" ht="15" customHeight="1">
      <c r="A25" s="102">
        <f>A21+MS_HEA!$E$5</f>
        <v>0.5138888888888888</v>
      </c>
      <c r="B25" s="98"/>
      <c r="C25" s="99"/>
      <c r="D25" s="99" t="s">
        <v>75</v>
      </c>
      <c r="E25" s="100" t="s">
        <v>41</v>
      </c>
      <c r="F25" s="103">
        <f t="shared" si="0"/>
        <v>0</v>
      </c>
      <c r="G25" s="103">
        <f t="shared" si="1"/>
        <v>0</v>
      </c>
      <c r="H25" s="45"/>
      <c r="I25" s="101">
        <v>1</v>
      </c>
      <c r="J25" s="47"/>
      <c r="K25" s="26"/>
      <c r="L25" s="26"/>
      <c r="M25" s="26"/>
      <c r="N25" s="26"/>
      <c r="O25" s="26"/>
      <c r="P25" s="26"/>
      <c r="Q25" s="26"/>
      <c r="R25" s="26"/>
    </row>
    <row r="26" spans="1:18" ht="15" customHeight="1">
      <c r="A26" s="39">
        <f>A25</f>
        <v>0.5138888888888888</v>
      </c>
      <c r="B26" s="40"/>
      <c r="C26" s="41"/>
      <c r="D26" s="41" t="s">
        <v>75</v>
      </c>
      <c r="E26" s="42" t="s">
        <v>41</v>
      </c>
      <c r="F26" s="43">
        <f t="shared" si="0"/>
        <v>0</v>
      </c>
      <c r="G26" s="43">
        <f t="shared" si="1"/>
        <v>0</v>
      </c>
      <c r="H26" s="45"/>
      <c r="I26" s="81">
        <v>2</v>
      </c>
      <c r="J26" s="47"/>
      <c r="K26" s="26"/>
      <c r="L26" s="26"/>
      <c r="M26" s="26"/>
      <c r="N26" s="26"/>
      <c r="O26" s="26"/>
      <c r="P26" s="26"/>
      <c r="Q26" s="26"/>
      <c r="R26" s="26"/>
    </row>
    <row r="27" spans="1:18" ht="15" customHeight="1">
      <c r="A27" s="33">
        <f>A25</f>
        <v>0.5138888888888888</v>
      </c>
      <c r="B27" s="34"/>
      <c r="C27" s="35"/>
      <c r="D27" s="35" t="s">
        <v>85</v>
      </c>
      <c r="E27" s="36" t="s">
        <v>42</v>
      </c>
      <c r="F27" s="37">
        <f t="shared" si="0"/>
        <v>0</v>
      </c>
      <c r="G27" s="37">
        <f t="shared" si="1"/>
        <v>0</v>
      </c>
      <c r="H27" s="45"/>
      <c r="I27" s="66">
        <v>3</v>
      </c>
      <c r="J27" s="47"/>
      <c r="K27" s="26"/>
      <c r="L27" s="26"/>
      <c r="M27" s="26"/>
      <c r="N27" s="26"/>
      <c r="O27" s="26"/>
      <c r="P27" s="26"/>
      <c r="Q27" s="26"/>
      <c r="R27" s="26"/>
    </row>
    <row r="28" spans="1:18" ht="15" customHeight="1">
      <c r="A28" s="104">
        <f>A25</f>
        <v>0.5138888888888888</v>
      </c>
      <c r="B28" s="105"/>
      <c r="C28" s="106"/>
      <c r="D28" s="106" t="s">
        <v>85</v>
      </c>
      <c r="E28" s="107" t="s">
        <v>42</v>
      </c>
      <c r="F28" s="108">
        <f t="shared" si="0"/>
        <v>0</v>
      </c>
      <c r="G28" s="108">
        <f t="shared" si="1"/>
        <v>0</v>
      </c>
      <c r="H28" s="45"/>
      <c r="I28" s="109">
        <v>4</v>
      </c>
      <c r="J28" s="47"/>
      <c r="K28" s="26"/>
      <c r="L28" s="26"/>
      <c r="M28" s="26"/>
      <c r="N28" s="26"/>
      <c r="O28" s="26"/>
      <c r="P28" s="26"/>
      <c r="Q28" s="26"/>
      <c r="R28" s="26"/>
    </row>
    <row r="29" spans="1:18" ht="15" customHeight="1">
      <c r="A29" s="97">
        <f>A25+MS_HEA!$E$5</f>
        <v>0.548611111111111</v>
      </c>
      <c r="B29" s="98"/>
      <c r="C29" s="99"/>
      <c r="D29" s="99" t="s">
        <v>80</v>
      </c>
      <c r="E29" s="100" t="s">
        <v>42</v>
      </c>
      <c r="F29" s="103">
        <f t="shared" si="0"/>
        <v>0</v>
      </c>
      <c r="G29" s="103">
        <f t="shared" si="1"/>
        <v>0</v>
      </c>
      <c r="H29" s="45"/>
      <c r="I29" s="101">
        <v>1</v>
      </c>
      <c r="J29" s="47"/>
      <c r="K29" s="26"/>
      <c r="L29" s="26"/>
      <c r="M29" s="26"/>
      <c r="N29" s="26"/>
      <c r="O29" s="26"/>
      <c r="P29" s="26"/>
      <c r="Q29" s="26"/>
      <c r="R29" s="26"/>
    </row>
    <row r="30" spans="1:18" ht="15" customHeight="1">
      <c r="A30" s="82">
        <f>A29</f>
        <v>0.548611111111111</v>
      </c>
      <c r="B30" s="40"/>
      <c r="C30" s="41"/>
      <c r="D30" s="41" t="s">
        <v>80</v>
      </c>
      <c r="E30" s="42" t="s">
        <v>42</v>
      </c>
      <c r="F30" s="43">
        <f t="shared" si="0"/>
        <v>0</v>
      </c>
      <c r="G30" s="43">
        <f t="shared" si="1"/>
        <v>0</v>
      </c>
      <c r="H30" s="45"/>
      <c r="I30" s="81">
        <v>2</v>
      </c>
      <c r="J30" s="47"/>
      <c r="K30" s="26"/>
      <c r="L30" s="26"/>
      <c r="M30" s="26"/>
      <c r="N30" s="26"/>
      <c r="O30" s="26"/>
      <c r="P30" s="26"/>
      <c r="Q30" s="26"/>
      <c r="R30" s="26"/>
    </row>
    <row r="31" spans="1:18" ht="15" customHeight="1">
      <c r="A31" s="83">
        <f>A29</f>
        <v>0.548611111111111</v>
      </c>
      <c r="B31" s="34" t="s">
        <v>186</v>
      </c>
      <c r="C31" s="35" t="s">
        <v>184</v>
      </c>
      <c r="D31" s="35" t="s">
        <v>74</v>
      </c>
      <c r="E31" s="36" t="s">
        <v>42</v>
      </c>
      <c r="F31" s="37">
        <f t="shared" si="0"/>
        <v>0</v>
      </c>
      <c r="G31" s="37">
        <f t="shared" si="1"/>
        <v>0</v>
      </c>
      <c r="H31" s="45"/>
      <c r="I31" s="66">
        <v>3</v>
      </c>
      <c r="J31" s="47"/>
      <c r="K31" s="26"/>
      <c r="L31" s="26"/>
      <c r="M31" s="26"/>
      <c r="N31" s="26"/>
      <c r="O31" s="26"/>
      <c r="P31" s="26"/>
      <c r="Q31" s="26"/>
      <c r="R31" s="26"/>
    </row>
    <row r="32" spans="1:18" ht="15" customHeight="1">
      <c r="A32" s="112">
        <f>A29</f>
        <v>0.548611111111111</v>
      </c>
      <c r="B32" s="105" t="s">
        <v>187</v>
      </c>
      <c r="C32" s="106" t="s">
        <v>184</v>
      </c>
      <c r="D32" s="106" t="s">
        <v>74</v>
      </c>
      <c r="E32" s="107" t="s">
        <v>42</v>
      </c>
      <c r="F32" s="108">
        <f t="shared" si="0"/>
        <v>0</v>
      </c>
      <c r="G32" s="108">
        <f t="shared" si="1"/>
        <v>0</v>
      </c>
      <c r="H32" s="45"/>
      <c r="I32" s="109">
        <v>4</v>
      </c>
      <c r="J32" s="47"/>
      <c r="K32" s="26"/>
      <c r="L32" s="26"/>
      <c r="M32" s="26"/>
      <c r="N32" s="26"/>
      <c r="O32" s="26"/>
      <c r="P32" s="26"/>
      <c r="Q32" s="26"/>
      <c r="R32" s="26"/>
    </row>
    <row r="33" spans="1:18" ht="15" customHeight="1">
      <c r="A33" s="102">
        <f>A29+MS_HEA!$E$5</f>
        <v>0.5833333333333333</v>
      </c>
      <c r="B33" s="98"/>
      <c r="C33" s="99"/>
      <c r="D33" s="99" t="s">
        <v>77</v>
      </c>
      <c r="E33" s="100" t="s">
        <v>42</v>
      </c>
      <c r="F33" s="103">
        <f t="shared" si="0"/>
        <v>0</v>
      </c>
      <c r="G33" s="103">
        <f t="shared" si="1"/>
        <v>0</v>
      </c>
      <c r="H33" s="45"/>
      <c r="I33" s="101">
        <v>1</v>
      </c>
      <c r="J33" s="47"/>
      <c r="K33" s="26"/>
      <c r="L33" s="26"/>
      <c r="M33" s="26"/>
      <c r="N33" s="26"/>
      <c r="O33" s="26"/>
      <c r="P33" s="26"/>
      <c r="Q33" s="26"/>
      <c r="R33" s="26"/>
    </row>
    <row r="34" spans="1:18" ht="15" customHeight="1">
      <c r="A34" s="39">
        <f>A33</f>
        <v>0.5833333333333333</v>
      </c>
      <c r="B34" s="40"/>
      <c r="C34" s="41"/>
      <c r="D34" s="41" t="s">
        <v>77</v>
      </c>
      <c r="E34" s="42" t="s">
        <v>42</v>
      </c>
      <c r="F34" s="43">
        <f t="shared" si="0"/>
        <v>0</v>
      </c>
      <c r="G34" s="43">
        <f t="shared" si="1"/>
        <v>0</v>
      </c>
      <c r="H34" s="45"/>
      <c r="I34" s="81">
        <v>2</v>
      </c>
      <c r="J34" s="47"/>
      <c r="K34" s="26"/>
      <c r="L34" s="26"/>
      <c r="M34" s="26"/>
      <c r="N34" s="26"/>
      <c r="O34" s="26"/>
      <c r="P34" s="26"/>
      <c r="Q34" s="26"/>
      <c r="R34" s="26"/>
    </row>
    <row r="35" spans="1:18" ht="15" customHeight="1">
      <c r="A35" s="33">
        <f>A33</f>
        <v>0.5833333333333333</v>
      </c>
      <c r="B35" s="34"/>
      <c r="C35" s="35"/>
      <c r="D35" s="35" t="s">
        <v>76</v>
      </c>
      <c r="E35" s="36" t="s">
        <v>46</v>
      </c>
      <c r="F35" s="37">
        <f t="shared" si="0"/>
        <v>0</v>
      </c>
      <c r="G35" s="37">
        <f t="shared" si="1"/>
        <v>0</v>
      </c>
      <c r="H35" s="45"/>
      <c r="I35" s="66">
        <v>3</v>
      </c>
      <c r="J35" s="47"/>
      <c r="K35" s="26"/>
      <c r="L35" s="26"/>
      <c r="M35" s="26"/>
      <c r="N35" s="26"/>
      <c r="O35" s="26"/>
      <c r="P35" s="26"/>
      <c r="Q35" s="26"/>
      <c r="R35" s="26"/>
    </row>
    <row r="36" spans="1:18" ht="15" customHeight="1">
      <c r="A36" s="104">
        <f>A33</f>
        <v>0.5833333333333333</v>
      </c>
      <c r="B36" s="105"/>
      <c r="C36" s="106"/>
      <c r="D36" s="106" t="s">
        <v>76</v>
      </c>
      <c r="E36" s="107" t="s">
        <v>46</v>
      </c>
      <c r="F36" s="108">
        <f t="shared" si="0"/>
        <v>0</v>
      </c>
      <c r="G36" s="108">
        <f t="shared" si="1"/>
        <v>0</v>
      </c>
      <c r="H36" s="45"/>
      <c r="I36" s="109">
        <v>4</v>
      </c>
      <c r="J36" s="47"/>
      <c r="K36" s="26"/>
      <c r="L36" s="26"/>
      <c r="M36" s="26"/>
      <c r="N36" s="26"/>
      <c r="O36" s="26"/>
      <c r="P36" s="26"/>
      <c r="Q36" s="26"/>
      <c r="R36" s="26"/>
    </row>
    <row r="37" spans="1:18" ht="15" customHeight="1">
      <c r="A37" s="97">
        <f>A33+MS_HEA!$E$5</f>
        <v>0.6180555555555555</v>
      </c>
      <c r="B37" s="98"/>
      <c r="C37" s="99"/>
      <c r="D37" s="99" t="s">
        <v>64</v>
      </c>
      <c r="E37" s="100" t="s">
        <v>41</v>
      </c>
      <c r="F37" s="103">
        <f t="shared" si="0"/>
        <v>0</v>
      </c>
      <c r="G37" s="103">
        <f t="shared" si="1"/>
        <v>0</v>
      </c>
      <c r="H37" s="45"/>
      <c r="I37" s="101">
        <v>1</v>
      </c>
      <c r="J37" s="47"/>
      <c r="K37" s="26"/>
      <c r="L37" s="26"/>
      <c r="M37" s="26"/>
      <c r="N37" s="26"/>
      <c r="O37" s="26"/>
      <c r="P37" s="26"/>
      <c r="Q37" s="26"/>
      <c r="R37" s="26"/>
    </row>
    <row r="38" spans="1:18" ht="15" customHeight="1">
      <c r="A38" s="82">
        <f>A37</f>
        <v>0.6180555555555555</v>
      </c>
      <c r="B38" s="40"/>
      <c r="C38" s="41"/>
      <c r="D38" s="41" t="s">
        <v>64</v>
      </c>
      <c r="E38" s="42" t="s">
        <v>41</v>
      </c>
      <c r="F38" s="43">
        <f t="shared" si="0"/>
        <v>0</v>
      </c>
      <c r="G38" s="43">
        <f t="shared" si="1"/>
        <v>0</v>
      </c>
      <c r="H38" s="45"/>
      <c r="I38" s="81">
        <v>2</v>
      </c>
      <c r="J38" s="47"/>
      <c r="K38" s="26"/>
      <c r="L38" s="26"/>
      <c r="M38" s="26"/>
      <c r="N38" s="26"/>
      <c r="O38" s="26"/>
      <c r="P38" s="26"/>
      <c r="Q38" s="26"/>
      <c r="R38" s="26"/>
    </row>
    <row r="39" spans="1:18" ht="15" customHeight="1">
      <c r="A39" s="83">
        <f>A37</f>
        <v>0.6180555555555555</v>
      </c>
      <c r="B39" s="34"/>
      <c r="C39" s="35"/>
      <c r="D39" s="35" t="s">
        <v>86</v>
      </c>
      <c r="E39" s="36" t="s">
        <v>46</v>
      </c>
      <c r="F39" s="37">
        <f t="shared" si="0"/>
        <v>0</v>
      </c>
      <c r="G39" s="37">
        <f t="shared" si="1"/>
        <v>0</v>
      </c>
      <c r="H39" s="45"/>
      <c r="I39" s="66">
        <v>3</v>
      </c>
      <c r="J39" s="47"/>
      <c r="K39" s="26"/>
      <c r="L39" s="26"/>
      <c r="M39" s="26"/>
      <c r="N39" s="26"/>
      <c r="O39" s="26"/>
      <c r="P39" s="26"/>
      <c r="Q39" s="26"/>
      <c r="R39" s="26"/>
    </row>
    <row r="40" spans="1:18" ht="15" customHeight="1">
      <c r="A40" s="84">
        <f>A37</f>
        <v>0.6180555555555555</v>
      </c>
      <c r="B40" s="68"/>
      <c r="C40" s="69"/>
      <c r="D40" s="69" t="s">
        <v>86</v>
      </c>
      <c r="E40" s="70" t="s">
        <v>46</v>
      </c>
      <c r="F40" s="71">
        <f t="shared" si="0"/>
        <v>0</v>
      </c>
      <c r="G40" s="71">
        <f t="shared" si="1"/>
        <v>0</v>
      </c>
      <c r="H40" s="45"/>
      <c r="I40" s="72">
        <v>4</v>
      </c>
      <c r="J40" s="47"/>
      <c r="K40" s="26"/>
      <c r="L40" s="26"/>
      <c r="M40" s="26"/>
      <c r="N40" s="26"/>
      <c r="O40" s="26"/>
      <c r="P40" s="26"/>
      <c r="Q40" s="26"/>
      <c r="R40" s="26"/>
    </row>
    <row r="41" spans="1:18" ht="15" customHeight="1">
      <c r="A41" s="85"/>
      <c r="B41" s="86"/>
      <c r="C41" s="87"/>
      <c r="D41" s="87"/>
      <c r="E41" s="88"/>
      <c r="F41" s="88"/>
      <c r="G41" s="89"/>
      <c r="H41" s="45"/>
      <c r="I41" s="20"/>
      <c r="J41" s="89"/>
      <c r="K41" s="89"/>
      <c r="L41" s="89"/>
      <c r="M41" s="89"/>
      <c r="N41" s="89"/>
      <c r="O41" s="89"/>
      <c r="P41" s="89"/>
      <c r="Q41" s="89"/>
      <c r="R41" s="6"/>
    </row>
    <row r="42" spans="1:18" ht="15" customHeight="1">
      <c r="A42" s="90" t="s">
        <v>56</v>
      </c>
      <c r="B42" s="192" t="s">
        <v>57</v>
      </c>
      <c r="C42" s="193"/>
      <c r="D42" s="91" t="s">
        <v>58</v>
      </c>
      <c r="E42" s="192" t="s">
        <v>36</v>
      </c>
      <c r="F42" s="194"/>
      <c r="G42" s="192" t="s">
        <v>59</v>
      </c>
      <c r="H42" s="193"/>
      <c r="I42" s="194"/>
      <c r="J42" s="92"/>
      <c r="K42" s="92"/>
      <c r="L42" s="92"/>
      <c r="M42" s="92"/>
      <c r="N42" s="92"/>
      <c r="O42" s="92"/>
      <c r="P42" s="92"/>
      <c r="Q42" s="92"/>
      <c r="R42" s="92"/>
    </row>
    <row r="43" spans="1:9" ht="15" customHeight="1">
      <c r="A43" s="93"/>
      <c r="B43" s="182" t="s">
        <v>85</v>
      </c>
      <c r="C43" s="183"/>
      <c r="D43" s="94">
        <f aca="true" t="shared" si="2" ref="D43:D50">SUMIF(D$9:D$40,B43,F$9:F$40)</f>
        <v>0</v>
      </c>
      <c r="E43" s="184">
        <f aca="true" t="shared" si="3" ref="E43:E50">SUMIF(D$9:D$40,B43,G$9:G$40)</f>
        <v>0</v>
      </c>
      <c r="F43" s="185"/>
      <c r="G43" s="184"/>
      <c r="H43" s="186"/>
      <c r="I43" s="185"/>
    </row>
    <row r="44" spans="1:9" ht="15" customHeight="1">
      <c r="A44" s="110"/>
      <c r="B44" s="177" t="s">
        <v>75</v>
      </c>
      <c r="C44" s="178"/>
      <c r="D44" s="111">
        <f t="shared" si="2"/>
        <v>0</v>
      </c>
      <c r="E44" s="179">
        <f t="shared" si="3"/>
        <v>0</v>
      </c>
      <c r="F44" s="180"/>
      <c r="G44" s="179"/>
      <c r="H44" s="181"/>
      <c r="I44" s="180"/>
    </row>
    <row r="45" spans="1:9" ht="15" customHeight="1">
      <c r="A45" s="110"/>
      <c r="B45" s="177" t="s">
        <v>74</v>
      </c>
      <c r="C45" s="178"/>
      <c r="D45" s="111">
        <f t="shared" si="2"/>
        <v>0</v>
      </c>
      <c r="E45" s="179">
        <f t="shared" si="3"/>
        <v>0</v>
      </c>
      <c r="F45" s="180"/>
      <c r="G45" s="179"/>
      <c r="H45" s="181"/>
      <c r="I45" s="180"/>
    </row>
    <row r="46" spans="1:9" ht="15" customHeight="1">
      <c r="A46" s="110"/>
      <c r="B46" s="177" t="s">
        <v>80</v>
      </c>
      <c r="C46" s="178"/>
      <c r="D46" s="111">
        <f t="shared" si="2"/>
        <v>0</v>
      </c>
      <c r="E46" s="179">
        <f t="shared" si="3"/>
        <v>0</v>
      </c>
      <c r="F46" s="180"/>
      <c r="G46" s="179"/>
      <c r="H46" s="181"/>
      <c r="I46" s="180"/>
    </row>
    <row r="47" spans="1:9" ht="15" customHeight="1">
      <c r="A47" s="110"/>
      <c r="B47" s="177" t="s">
        <v>76</v>
      </c>
      <c r="C47" s="178"/>
      <c r="D47" s="111">
        <f t="shared" si="2"/>
        <v>0</v>
      </c>
      <c r="E47" s="179">
        <f t="shared" si="3"/>
        <v>0</v>
      </c>
      <c r="F47" s="180"/>
      <c r="G47" s="179"/>
      <c r="H47" s="181"/>
      <c r="I47" s="180"/>
    </row>
    <row r="48" spans="1:9" ht="15" customHeight="1">
      <c r="A48" s="110"/>
      <c r="B48" s="177" t="s">
        <v>77</v>
      </c>
      <c r="C48" s="178"/>
      <c r="D48" s="111">
        <f t="shared" si="2"/>
        <v>0</v>
      </c>
      <c r="E48" s="179">
        <f t="shared" si="3"/>
        <v>0</v>
      </c>
      <c r="F48" s="180"/>
      <c r="G48" s="179"/>
      <c r="H48" s="181"/>
      <c r="I48" s="180"/>
    </row>
    <row r="49" spans="1:9" ht="15" customHeight="1">
      <c r="A49" s="110"/>
      <c r="B49" s="177" t="s">
        <v>86</v>
      </c>
      <c r="C49" s="178"/>
      <c r="D49" s="111">
        <f t="shared" si="2"/>
        <v>0</v>
      </c>
      <c r="E49" s="179">
        <f t="shared" si="3"/>
        <v>0</v>
      </c>
      <c r="F49" s="180"/>
      <c r="G49" s="179"/>
      <c r="H49" s="181"/>
      <c r="I49" s="180"/>
    </row>
    <row r="50" spans="1:9" ht="15" customHeight="1">
      <c r="A50" s="95"/>
      <c r="B50" s="187" t="s">
        <v>64</v>
      </c>
      <c r="C50" s="188"/>
      <c r="D50" s="96">
        <f t="shared" si="2"/>
        <v>0</v>
      </c>
      <c r="E50" s="189">
        <f t="shared" si="3"/>
        <v>0</v>
      </c>
      <c r="F50" s="190"/>
      <c r="G50" s="189"/>
      <c r="H50" s="190"/>
      <c r="I50" s="191"/>
    </row>
  </sheetData>
  <sheetProtection/>
  <mergeCells count="42">
    <mergeCell ref="K6:L6"/>
    <mergeCell ref="M6:N6"/>
    <mergeCell ref="O6:P6"/>
    <mergeCell ref="B1:D1"/>
    <mergeCell ref="B3:D3"/>
    <mergeCell ref="E1:I1"/>
    <mergeCell ref="K1:R2"/>
    <mergeCell ref="F3:I3"/>
    <mergeCell ref="Q6:R6"/>
    <mergeCell ref="B4:C4"/>
    <mergeCell ref="B5:C5"/>
    <mergeCell ref="F4:I4"/>
    <mergeCell ref="E5:F5"/>
    <mergeCell ref="B42:C42"/>
    <mergeCell ref="E42:F42"/>
    <mergeCell ref="G42:I42"/>
    <mergeCell ref="G5:I5"/>
    <mergeCell ref="A6:C6"/>
    <mergeCell ref="B43:C43"/>
    <mergeCell ref="E43:F43"/>
    <mergeCell ref="G43:I43"/>
    <mergeCell ref="B44:C44"/>
    <mergeCell ref="E44:F44"/>
    <mergeCell ref="G44:I44"/>
    <mergeCell ref="B45:C45"/>
    <mergeCell ref="E45:F45"/>
    <mergeCell ref="G45:I45"/>
    <mergeCell ref="B46:C46"/>
    <mergeCell ref="E46:F46"/>
    <mergeCell ref="G46:I46"/>
    <mergeCell ref="B47:C47"/>
    <mergeCell ref="E47:F47"/>
    <mergeCell ref="G47:I47"/>
    <mergeCell ref="B48:C48"/>
    <mergeCell ref="E48:F48"/>
    <mergeCell ref="G48:I48"/>
    <mergeCell ref="B49:C49"/>
    <mergeCell ref="E49:F49"/>
    <mergeCell ref="G49:I49"/>
    <mergeCell ref="B50:C50"/>
    <mergeCell ref="E50:F50"/>
    <mergeCell ref="G50:I50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65"/>
  <sheetViews>
    <sheetView showZeros="0" workbookViewId="0" topLeftCell="A1">
      <selection activeCell="D40" sqref="D40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Herren-B Verein</v>
      </c>
      <c r="L1" s="200"/>
      <c r="M1" s="200"/>
      <c r="N1" s="200"/>
      <c r="O1" s="200"/>
      <c r="P1" s="200"/>
      <c r="Q1" s="200"/>
      <c r="R1" s="200"/>
      <c r="T1" s="9">
        <v>24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40957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88</v>
      </c>
      <c r="C4" s="205"/>
      <c r="D4" s="11" t="s">
        <v>19</v>
      </c>
      <c r="E4" s="15">
        <v>11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68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84</v>
      </c>
      <c r="B6" s="196"/>
      <c r="C6" s="196"/>
      <c r="D6" s="11" t="s">
        <v>26</v>
      </c>
      <c r="E6" s="17">
        <v>2</v>
      </c>
      <c r="F6" s="18"/>
      <c r="G6" s="10"/>
      <c r="H6" s="10"/>
      <c r="I6" s="10"/>
      <c r="J6" s="10"/>
      <c r="K6" s="203" t="s">
        <v>69</v>
      </c>
      <c r="L6" s="204"/>
      <c r="M6" s="203" t="s">
        <v>70</v>
      </c>
      <c r="N6" s="204"/>
      <c r="O6" s="203" t="s">
        <v>71</v>
      </c>
      <c r="P6" s="204"/>
      <c r="Q6" s="203" t="s">
        <v>72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36</v>
      </c>
      <c r="H7" s="20"/>
      <c r="I7" s="21" t="s">
        <v>37</v>
      </c>
      <c r="J7" s="10"/>
      <c r="K7" s="22" t="s">
        <v>3</v>
      </c>
      <c r="L7" s="23" t="s">
        <v>38</v>
      </c>
      <c r="M7" s="22" t="s">
        <v>39</v>
      </c>
      <c r="N7" s="23" t="s">
        <v>40</v>
      </c>
      <c r="O7" s="22" t="s">
        <v>3</v>
      </c>
      <c r="P7" s="23" t="s">
        <v>38</v>
      </c>
      <c r="Q7" s="22" t="s">
        <v>39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>
        <f>MATCH("Platz",$A:$A,0)-2</f>
        <v>52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73">
        <v>0.375</v>
      </c>
      <c r="B9" s="74"/>
      <c r="C9" s="75"/>
      <c r="D9" s="75" t="s">
        <v>89</v>
      </c>
      <c r="E9" s="76" t="s">
        <v>41</v>
      </c>
      <c r="F9" s="77">
        <f aca="true" t="shared" si="0" ref="F9:F52">SUM(K9:R9)</f>
        <v>0</v>
      </c>
      <c r="G9" s="77">
        <f aca="true" t="shared" si="1" ref="G9:G52">SUM(L9+N9+P9+R9)</f>
        <v>0</v>
      </c>
      <c r="H9" s="20"/>
      <c r="I9" s="25">
        <v>5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39">
        <f>A9</f>
        <v>0.375</v>
      </c>
      <c r="B10" s="40"/>
      <c r="C10" s="41"/>
      <c r="D10" s="41" t="s">
        <v>89</v>
      </c>
      <c r="E10" s="42" t="s">
        <v>41</v>
      </c>
      <c r="F10" s="43">
        <f t="shared" si="0"/>
        <v>0</v>
      </c>
      <c r="G10" s="43">
        <f t="shared" si="1"/>
        <v>0</v>
      </c>
      <c r="H10" s="20"/>
      <c r="I10" s="32">
        <v>6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33">
        <f>A9</f>
        <v>0.375</v>
      </c>
      <c r="B11" s="34"/>
      <c r="C11" s="35"/>
      <c r="D11" s="35" t="s">
        <v>90</v>
      </c>
      <c r="E11" s="36" t="s">
        <v>41</v>
      </c>
      <c r="F11" s="37">
        <f t="shared" si="0"/>
        <v>0</v>
      </c>
      <c r="G11" s="37">
        <f t="shared" si="1"/>
        <v>0</v>
      </c>
      <c r="H11" s="20"/>
      <c r="I11" s="38">
        <v>7</v>
      </c>
      <c r="J11" s="2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33">
        <f>A9</f>
        <v>0.375</v>
      </c>
      <c r="B12" s="34"/>
      <c r="C12" s="35"/>
      <c r="D12" s="35" t="s">
        <v>90</v>
      </c>
      <c r="E12" s="36" t="s">
        <v>41</v>
      </c>
      <c r="F12" s="37">
        <f t="shared" si="0"/>
        <v>0</v>
      </c>
      <c r="G12" s="37">
        <f t="shared" si="1"/>
        <v>0</v>
      </c>
      <c r="H12" s="20"/>
      <c r="I12" s="38">
        <v>8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82">
        <f>A9+MS_HEB!$E$5</f>
        <v>0.4097222222222222</v>
      </c>
      <c r="B13" s="40"/>
      <c r="C13" s="41"/>
      <c r="D13" s="41" t="s">
        <v>91</v>
      </c>
      <c r="E13" s="42" t="s">
        <v>41</v>
      </c>
      <c r="F13" s="43">
        <f t="shared" si="0"/>
        <v>0</v>
      </c>
      <c r="G13" s="43">
        <f t="shared" si="1"/>
        <v>0</v>
      </c>
      <c r="H13" s="45"/>
      <c r="I13" s="81">
        <v>5</v>
      </c>
      <c r="J13" s="47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82">
        <f>A13</f>
        <v>0.4097222222222222</v>
      </c>
      <c r="B14" s="40"/>
      <c r="C14" s="41"/>
      <c r="D14" s="41" t="s">
        <v>91</v>
      </c>
      <c r="E14" s="42" t="s">
        <v>41</v>
      </c>
      <c r="F14" s="43">
        <f t="shared" si="0"/>
        <v>0</v>
      </c>
      <c r="G14" s="43">
        <f t="shared" si="1"/>
        <v>0</v>
      </c>
      <c r="H14" s="45"/>
      <c r="I14" s="81">
        <v>6</v>
      </c>
      <c r="J14" s="47"/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83">
        <f>A13</f>
        <v>0.4097222222222222</v>
      </c>
      <c r="B15" s="34"/>
      <c r="C15" s="35"/>
      <c r="D15" s="35" t="s">
        <v>92</v>
      </c>
      <c r="E15" s="36" t="s">
        <v>42</v>
      </c>
      <c r="F15" s="37">
        <f t="shared" si="0"/>
        <v>0</v>
      </c>
      <c r="G15" s="37">
        <f t="shared" si="1"/>
        <v>0</v>
      </c>
      <c r="H15" s="45"/>
      <c r="I15" s="66">
        <v>7</v>
      </c>
      <c r="J15" s="47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112">
        <f>A13</f>
        <v>0.4097222222222222</v>
      </c>
      <c r="B16" s="105"/>
      <c r="C16" s="106"/>
      <c r="D16" s="106" t="s">
        <v>92</v>
      </c>
      <c r="E16" s="107" t="s">
        <v>42</v>
      </c>
      <c r="F16" s="108">
        <f t="shared" si="0"/>
        <v>0</v>
      </c>
      <c r="G16" s="108">
        <f t="shared" si="1"/>
        <v>0</v>
      </c>
      <c r="H16" s="45"/>
      <c r="I16" s="109">
        <v>8</v>
      </c>
      <c r="J16" s="47"/>
      <c r="K16" s="26"/>
      <c r="L16" s="26"/>
      <c r="M16" s="26"/>
      <c r="N16" s="26"/>
      <c r="O16" s="26"/>
      <c r="P16" s="26"/>
      <c r="Q16" s="26"/>
      <c r="R16" s="26"/>
    </row>
    <row r="17" spans="1:18" ht="15" customHeight="1">
      <c r="A17" s="102">
        <f>A13+MS_HEB!$E$5</f>
        <v>0.4444444444444444</v>
      </c>
      <c r="B17" s="98"/>
      <c r="C17" s="99"/>
      <c r="D17" s="99" t="s">
        <v>63</v>
      </c>
      <c r="E17" s="100" t="s">
        <v>41</v>
      </c>
      <c r="F17" s="103">
        <f t="shared" si="0"/>
        <v>0</v>
      </c>
      <c r="G17" s="103">
        <f t="shared" si="1"/>
        <v>0</v>
      </c>
      <c r="H17" s="45"/>
      <c r="I17" s="101">
        <v>5</v>
      </c>
      <c r="J17" s="47"/>
      <c r="K17" s="26"/>
      <c r="L17" s="26"/>
      <c r="M17" s="26"/>
      <c r="N17" s="26"/>
      <c r="O17" s="26"/>
      <c r="P17" s="26"/>
      <c r="Q17" s="26"/>
      <c r="R17" s="26"/>
    </row>
    <row r="18" spans="1:18" ht="15" customHeight="1">
      <c r="A18" s="39">
        <f>A17</f>
        <v>0.4444444444444444</v>
      </c>
      <c r="B18" s="40"/>
      <c r="C18" s="41"/>
      <c r="D18" s="41" t="s">
        <v>63</v>
      </c>
      <c r="E18" s="42" t="s">
        <v>41</v>
      </c>
      <c r="F18" s="43">
        <f t="shared" si="0"/>
        <v>0</v>
      </c>
      <c r="G18" s="43">
        <f t="shared" si="1"/>
        <v>0</v>
      </c>
      <c r="H18" s="45"/>
      <c r="I18" s="81">
        <v>6</v>
      </c>
      <c r="J18" s="47"/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33">
        <f>A17</f>
        <v>0.4444444444444444</v>
      </c>
      <c r="B19" s="34"/>
      <c r="C19" s="35"/>
      <c r="D19" s="35" t="s">
        <v>52</v>
      </c>
      <c r="E19" s="36" t="s">
        <v>42</v>
      </c>
      <c r="F19" s="37">
        <f t="shared" si="0"/>
        <v>0</v>
      </c>
      <c r="G19" s="37">
        <f t="shared" si="1"/>
        <v>0</v>
      </c>
      <c r="H19" s="45"/>
      <c r="I19" s="66">
        <v>7</v>
      </c>
      <c r="J19" s="47"/>
      <c r="K19" s="26"/>
      <c r="L19" s="26"/>
      <c r="M19" s="26"/>
      <c r="N19" s="26"/>
      <c r="O19" s="26"/>
      <c r="P19" s="26"/>
      <c r="Q19" s="26"/>
      <c r="R19" s="26"/>
    </row>
    <row r="20" spans="1:18" ht="15" customHeight="1">
      <c r="A20" s="104">
        <f>A17</f>
        <v>0.4444444444444444</v>
      </c>
      <c r="B20" s="105"/>
      <c r="C20" s="106"/>
      <c r="D20" s="106" t="s">
        <v>52</v>
      </c>
      <c r="E20" s="107" t="s">
        <v>42</v>
      </c>
      <c r="F20" s="108">
        <f t="shared" si="0"/>
        <v>0</v>
      </c>
      <c r="G20" s="108">
        <f t="shared" si="1"/>
        <v>0</v>
      </c>
      <c r="H20" s="45"/>
      <c r="I20" s="109">
        <v>8</v>
      </c>
      <c r="J20" s="47"/>
      <c r="K20" s="26"/>
      <c r="L20" s="26"/>
      <c r="M20" s="26"/>
      <c r="N20" s="26"/>
      <c r="O20" s="26"/>
      <c r="P20" s="26"/>
      <c r="Q20" s="26"/>
      <c r="R20" s="26"/>
    </row>
    <row r="21" spans="1:18" ht="15" customHeight="1">
      <c r="A21" s="97">
        <f>A17+MS_HEB!$E$5</f>
        <v>0.47916666666666663</v>
      </c>
      <c r="B21" s="98"/>
      <c r="C21" s="99"/>
      <c r="D21" s="99" t="s">
        <v>93</v>
      </c>
      <c r="E21" s="100" t="s">
        <v>46</v>
      </c>
      <c r="F21" s="103">
        <f t="shared" si="0"/>
        <v>0</v>
      </c>
      <c r="G21" s="103">
        <f t="shared" si="1"/>
        <v>0</v>
      </c>
      <c r="H21" s="45"/>
      <c r="I21" s="101">
        <v>5</v>
      </c>
      <c r="J21" s="47"/>
      <c r="K21" s="26"/>
      <c r="L21" s="26"/>
      <c r="M21" s="26"/>
      <c r="N21" s="26"/>
      <c r="O21" s="26"/>
      <c r="P21" s="26"/>
      <c r="Q21" s="26"/>
      <c r="R21" s="26"/>
    </row>
    <row r="22" spans="1:18" ht="15" customHeight="1">
      <c r="A22" s="82">
        <f>A21</f>
        <v>0.47916666666666663</v>
      </c>
      <c r="B22" s="40"/>
      <c r="C22" s="41"/>
      <c r="D22" s="41" t="s">
        <v>93</v>
      </c>
      <c r="E22" s="42" t="s">
        <v>46</v>
      </c>
      <c r="F22" s="43">
        <f t="shared" si="0"/>
        <v>0</v>
      </c>
      <c r="G22" s="43">
        <f t="shared" si="1"/>
        <v>0</v>
      </c>
      <c r="H22" s="45"/>
      <c r="I22" s="81">
        <v>6</v>
      </c>
      <c r="J22" s="47"/>
      <c r="K22" s="26"/>
      <c r="L22" s="26"/>
      <c r="M22" s="26"/>
      <c r="N22" s="26"/>
      <c r="O22" s="26"/>
      <c r="P22" s="26"/>
      <c r="Q22" s="26"/>
      <c r="R22" s="26"/>
    </row>
    <row r="23" spans="1:18" ht="15" customHeight="1">
      <c r="A23" s="83">
        <f>A21</f>
        <v>0.47916666666666663</v>
      </c>
      <c r="B23" s="34"/>
      <c r="C23" s="35"/>
      <c r="D23" s="35" t="s">
        <v>48</v>
      </c>
      <c r="E23" s="36" t="s">
        <v>41</v>
      </c>
      <c r="F23" s="37">
        <f t="shared" si="0"/>
        <v>0</v>
      </c>
      <c r="G23" s="37">
        <f t="shared" si="1"/>
        <v>0</v>
      </c>
      <c r="H23" s="45"/>
      <c r="I23" s="66">
        <v>7</v>
      </c>
      <c r="J23" s="47"/>
      <c r="K23" s="26"/>
      <c r="L23" s="26"/>
      <c r="M23" s="26"/>
      <c r="N23" s="26"/>
      <c r="O23" s="26"/>
      <c r="P23" s="26"/>
      <c r="Q23" s="26"/>
      <c r="R23" s="26"/>
    </row>
    <row r="24" spans="1:18" ht="15" customHeight="1">
      <c r="A24" s="112">
        <f>A21</f>
        <v>0.47916666666666663</v>
      </c>
      <c r="B24" s="105"/>
      <c r="C24" s="106"/>
      <c r="D24" s="106" t="s">
        <v>48</v>
      </c>
      <c r="E24" s="107" t="s">
        <v>41</v>
      </c>
      <c r="F24" s="108">
        <f t="shared" si="0"/>
        <v>0</v>
      </c>
      <c r="G24" s="108">
        <f t="shared" si="1"/>
        <v>0</v>
      </c>
      <c r="H24" s="45"/>
      <c r="I24" s="109">
        <v>8</v>
      </c>
      <c r="J24" s="47"/>
      <c r="K24" s="26"/>
      <c r="L24" s="26"/>
      <c r="M24" s="26"/>
      <c r="N24" s="26"/>
      <c r="O24" s="26"/>
      <c r="P24" s="26"/>
      <c r="Q24" s="26"/>
      <c r="R24" s="26"/>
    </row>
    <row r="25" spans="1:18" ht="15" customHeight="1">
      <c r="A25" s="102">
        <f>A21+MS_HEB!$E$5</f>
        <v>0.5138888888888888</v>
      </c>
      <c r="B25" s="98"/>
      <c r="C25" s="99"/>
      <c r="D25" s="99" t="s">
        <v>94</v>
      </c>
      <c r="E25" s="100" t="s">
        <v>46</v>
      </c>
      <c r="F25" s="103">
        <f t="shared" si="0"/>
        <v>0</v>
      </c>
      <c r="G25" s="103">
        <f t="shared" si="1"/>
        <v>0</v>
      </c>
      <c r="H25" s="45"/>
      <c r="I25" s="101">
        <v>5</v>
      </c>
      <c r="J25" s="47"/>
      <c r="K25" s="26"/>
      <c r="L25" s="26"/>
      <c r="M25" s="26"/>
      <c r="N25" s="26"/>
      <c r="O25" s="26"/>
      <c r="P25" s="26"/>
      <c r="Q25" s="26"/>
      <c r="R25" s="26"/>
    </row>
    <row r="26" spans="1:18" ht="15" customHeight="1">
      <c r="A26" s="39">
        <f>A25</f>
        <v>0.5138888888888888</v>
      </c>
      <c r="B26" s="40"/>
      <c r="C26" s="41"/>
      <c r="D26" s="41" t="s">
        <v>94</v>
      </c>
      <c r="E26" s="42" t="s">
        <v>46</v>
      </c>
      <c r="F26" s="43">
        <f t="shared" si="0"/>
        <v>0</v>
      </c>
      <c r="G26" s="43">
        <f t="shared" si="1"/>
        <v>0</v>
      </c>
      <c r="H26" s="45"/>
      <c r="I26" s="81">
        <v>6</v>
      </c>
      <c r="J26" s="47"/>
      <c r="K26" s="26"/>
      <c r="L26" s="26"/>
      <c r="M26" s="26"/>
      <c r="N26" s="26"/>
      <c r="O26" s="26"/>
      <c r="P26" s="26"/>
      <c r="Q26" s="26"/>
      <c r="R26" s="26"/>
    </row>
    <row r="27" spans="1:18" ht="15" customHeight="1">
      <c r="A27" s="33">
        <f>A25</f>
        <v>0.5138888888888888</v>
      </c>
      <c r="B27" s="34"/>
      <c r="C27" s="35"/>
      <c r="D27" s="35" t="s">
        <v>95</v>
      </c>
      <c r="E27" s="36" t="s">
        <v>41</v>
      </c>
      <c r="F27" s="37">
        <f t="shared" si="0"/>
        <v>0</v>
      </c>
      <c r="G27" s="37">
        <f t="shared" si="1"/>
        <v>0</v>
      </c>
      <c r="H27" s="45"/>
      <c r="I27" s="66">
        <v>7</v>
      </c>
      <c r="J27" s="47"/>
      <c r="K27" s="26"/>
      <c r="L27" s="26"/>
      <c r="M27" s="26"/>
      <c r="N27" s="26"/>
      <c r="O27" s="26"/>
      <c r="P27" s="26"/>
      <c r="Q27" s="26"/>
      <c r="R27" s="26"/>
    </row>
    <row r="28" spans="1:18" ht="15" customHeight="1">
      <c r="A28" s="104">
        <f>A25</f>
        <v>0.5138888888888888</v>
      </c>
      <c r="B28" s="105"/>
      <c r="C28" s="106"/>
      <c r="D28" s="106" t="s">
        <v>95</v>
      </c>
      <c r="E28" s="107" t="s">
        <v>41</v>
      </c>
      <c r="F28" s="108">
        <f t="shared" si="0"/>
        <v>0</v>
      </c>
      <c r="G28" s="108">
        <f t="shared" si="1"/>
        <v>0</v>
      </c>
      <c r="H28" s="45"/>
      <c r="I28" s="109">
        <v>8</v>
      </c>
      <c r="J28" s="47"/>
      <c r="K28" s="26"/>
      <c r="L28" s="26"/>
      <c r="M28" s="26"/>
      <c r="N28" s="26"/>
      <c r="O28" s="26"/>
      <c r="P28" s="26"/>
      <c r="Q28" s="26"/>
      <c r="R28" s="26"/>
    </row>
    <row r="29" spans="1:18" ht="15" customHeight="1">
      <c r="A29" s="97">
        <f>A25+MS_HEB!$E$5</f>
        <v>0.548611111111111</v>
      </c>
      <c r="B29" s="98"/>
      <c r="C29" s="99"/>
      <c r="D29" s="99" t="s">
        <v>50</v>
      </c>
      <c r="E29" s="100" t="s">
        <v>42</v>
      </c>
      <c r="F29" s="103">
        <f t="shared" si="0"/>
        <v>0</v>
      </c>
      <c r="G29" s="103">
        <f t="shared" si="1"/>
        <v>0</v>
      </c>
      <c r="H29" s="45"/>
      <c r="I29" s="101">
        <v>5</v>
      </c>
      <c r="J29" s="47"/>
      <c r="K29" s="26"/>
      <c r="L29" s="26"/>
      <c r="M29" s="26"/>
      <c r="N29" s="26"/>
      <c r="O29" s="26"/>
      <c r="P29" s="26"/>
      <c r="Q29" s="26"/>
      <c r="R29" s="26"/>
    </row>
    <row r="30" spans="1:18" ht="15" customHeight="1">
      <c r="A30" s="82">
        <f>A29</f>
        <v>0.548611111111111</v>
      </c>
      <c r="B30" s="40"/>
      <c r="C30" s="41"/>
      <c r="D30" s="41" t="s">
        <v>50</v>
      </c>
      <c r="E30" s="42" t="s">
        <v>42</v>
      </c>
      <c r="F30" s="43">
        <f t="shared" si="0"/>
        <v>0</v>
      </c>
      <c r="G30" s="43">
        <f t="shared" si="1"/>
        <v>0</v>
      </c>
      <c r="H30" s="45"/>
      <c r="I30" s="81">
        <v>6</v>
      </c>
      <c r="J30" s="47"/>
      <c r="K30" s="26"/>
      <c r="L30" s="26"/>
      <c r="M30" s="26"/>
      <c r="N30" s="26"/>
      <c r="O30" s="26"/>
      <c r="P30" s="26"/>
      <c r="Q30" s="26"/>
      <c r="R30" s="26"/>
    </row>
    <row r="31" spans="1:18" ht="15" customHeight="1">
      <c r="A31" s="83">
        <f>A29</f>
        <v>0.548611111111111</v>
      </c>
      <c r="B31" s="34"/>
      <c r="C31" s="35"/>
      <c r="D31" s="35" t="s">
        <v>89</v>
      </c>
      <c r="E31" s="36" t="s">
        <v>41</v>
      </c>
      <c r="F31" s="37">
        <f t="shared" si="0"/>
        <v>0</v>
      </c>
      <c r="G31" s="37">
        <f t="shared" si="1"/>
        <v>0</v>
      </c>
      <c r="H31" s="45"/>
      <c r="I31" s="66">
        <v>7</v>
      </c>
      <c r="J31" s="47"/>
      <c r="K31" s="26"/>
      <c r="L31" s="26"/>
      <c r="M31" s="26"/>
      <c r="N31" s="26"/>
      <c r="O31" s="26"/>
      <c r="P31" s="26"/>
      <c r="Q31" s="26"/>
      <c r="R31" s="26"/>
    </row>
    <row r="32" spans="1:18" ht="15" customHeight="1">
      <c r="A32" s="112">
        <f>A29</f>
        <v>0.548611111111111</v>
      </c>
      <c r="B32" s="105"/>
      <c r="C32" s="106"/>
      <c r="D32" s="106" t="s">
        <v>89</v>
      </c>
      <c r="E32" s="107" t="s">
        <v>41</v>
      </c>
      <c r="F32" s="108">
        <f t="shared" si="0"/>
        <v>0</v>
      </c>
      <c r="G32" s="108">
        <f t="shared" si="1"/>
        <v>0</v>
      </c>
      <c r="H32" s="45"/>
      <c r="I32" s="109">
        <v>8</v>
      </c>
      <c r="J32" s="47"/>
      <c r="K32" s="26"/>
      <c r="L32" s="26"/>
      <c r="M32" s="26"/>
      <c r="N32" s="26"/>
      <c r="O32" s="26"/>
      <c r="P32" s="26"/>
      <c r="Q32" s="26"/>
      <c r="R32" s="26"/>
    </row>
    <row r="33" spans="1:18" ht="15" customHeight="1">
      <c r="A33" s="102">
        <f>A29+MS_HEB!$E$5</f>
        <v>0.5833333333333333</v>
      </c>
      <c r="B33" s="98"/>
      <c r="C33" s="99"/>
      <c r="D33" s="99" t="s">
        <v>90</v>
      </c>
      <c r="E33" s="100" t="s">
        <v>41</v>
      </c>
      <c r="F33" s="103">
        <f t="shared" si="0"/>
        <v>0</v>
      </c>
      <c r="G33" s="103">
        <f t="shared" si="1"/>
        <v>0</v>
      </c>
      <c r="H33" s="45"/>
      <c r="I33" s="101">
        <v>5</v>
      </c>
      <c r="J33" s="47"/>
      <c r="K33" s="26"/>
      <c r="L33" s="26"/>
      <c r="M33" s="26"/>
      <c r="N33" s="26"/>
      <c r="O33" s="26"/>
      <c r="P33" s="26"/>
      <c r="Q33" s="26"/>
      <c r="R33" s="26"/>
    </row>
    <row r="34" spans="1:18" ht="15" customHeight="1">
      <c r="A34" s="39">
        <f>A33</f>
        <v>0.5833333333333333</v>
      </c>
      <c r="B34" s="40"/>
      <c r="C34" s="41"/>
      <c r="D34" s="41" t="s">
        <v>90</v>
      </c>
      <c r="E34" s="42" t="s">
        <v>41</v>
      </c>
      <c r="F34" s="43">
        <f t="shared" si="0"/>
        <v>0</v>
      </c>
      <c r="G34" s="43">
        <f t="shared" si="1"/>
        <v>0</v>
      </c>
      <c r="H34" s="45"/>
      <c r="I34" s="81">
        <v>6</v>
      </c>
      <c r="J34" s="47"/>
      <c r="K34" s="26"/>
      <c r="L34" s="26"/>
      <c r="M34" s="26"/>
      <c r="N34" s="26"/>
      <c r="O34" s="26"/>
      <c r="P34" s="26"/>
      <c r="Q34" s="26"/>
      <c r="R34" s="26"/>
    </row>
    <row r="35" spans="1:18" ht="15" customHeight="1">
      <c r="A35" s="33">
        <f>A33</f>
        <v>0.5833333333333333</v>
      </c>
      <c r="B35" s="34"/>
      <c r="C35" s="35"/>
      <c r="D35" s="35" t="s">
        <v>91</v>
      </c>
      <c r="E35" s="36" t="s">
        <v>41</v>
      </c>
      <c r="F35" s="37">
        <f t="shared" si="0"/>
        <v>0</v>
      </c>
      <c r="G35" s="37">
        <f t="shared" si="1"/>
        <v>0</v>
      </c>
      <c r="H35" s="45"/>
      <c r="I35" s="66">
        <v>7</v>
      </c>
      <c r="J35" s="47"/>
      <c r="K35" s="26"/>
      <c r="L35" s="26"/>
      <c r="M35" s="26"/>
      <c r="N35" s="26"/>
      <c r="O35" s="26"/>
      <c r="P35" s="26"/>
      <c r="Q35" s="26"/>
      <c r="R35" s="26"/>
    </row>
    <row r="36" spans="1:18" ht="15" customHeight="1">
      <c r="A36" s="104">
        <f>A33</f>
        <v>0.5833333333333333</v>
      </c>
      <c r="B36" s="105"/>
      <c r="C36" s="106"/>
      <c r="D36" s="106" t="s">
        <v>91</v>
      </c>
      <c r="E36" s="107" t="s">
        <v>41</v>
      </c>
      <c r="F36" s="108">
        <f t="shared" si="0"/>
        <v>0</v>
      </c>
      <c r="G36" s="108">
        <f t="shared" si="1"/>
        <v>0</v>
      </c>
      <c r="H36" s="45"/>
      <c r="I36" s="109">
        <v>8</v>
      </c>
      <c r="J36" s="47"/>
      <c r="K36" s="26"/>
      <c r="L36" s="26"/>
      <c r="M36" s="26"/>
      <c r="N36" s="26"/>
      <c r="O36" s="26"/>
      <c r="P36" s="26"/>
      <c r="Q36" s="26"/>
      <c r="R36" s="26"/>
    </row>
    <row r="37" spans="1:18" ht="15" customHeight="1">
      <c r="A37" s="97">
        <f>A33+MS_HEB!$E$5</f>
        <v>0.6180555555555555</v>
      </c>
      <c r="B37" s="98"/>
      <c r="C37" s="99"/>
      <c r="D37" s="99" t="s">
        <v>92</v>
      </c>
      <c r="E37" s="100" t="s">
        <v>42</v>
      </c>
      <c r="F37" s="103">
        <f t="shared" si="0"/>
        <v>0</v>
      </c>
      <c r="G37" s="103">
        <f t="shared" si="1"/>
        <v>0</v>
      </c>
      <c r="H37" s="45"/>
      <c r="I37" s="101">
        <v>5</v>
      </c>
      <c r="J37" s="47"/>
      <c r="K37" s="26"/>
      <c r="L37" s="26"/>
      <c r="M37" s="26"/>
      <c r="N37" s="26"/>
      <c r="O37" s="26"/>
      <c r="P37" s="26"/>
      <c r="Q37" s="26"/>
      <c r="R37" s="26"/>
    </row>
    <row r="38" spans="1:18" ht="15" customHeight="1">
      <c r="A38" s="82">
        <f>A37</f>
        <v>0.6180555555555555</v>
      </c>
      <c r="B38" s="40"/>
      <c r="C38" s="41"/>
      <c r="D38" s="41" t="s">
        <v>92</v>
      </c>
      <c r="E38" s="42" t="s">
        <v>42</v>
      </c>
      <c r="F38" s="43">
        <f t="shared" si="0"/>
        <v>0</v>
      </c>
      <c r="G38" s="43">
        <f t="shared" si="1"/>
        <v>0</v>
      </c>
      <c r="H38" s="45"/>
      <c r="I38" s="81">
        <v>6</v>
      </c>
      <c r="J38" s="47"/>
      <c r="K38" s="26"/>
      <c r="L38" s="26"/>
      <c r="M38" s="26"/>
      <c r="N38" s="26"/>
      <c r="O38" s="26"/>
      <c r="P38" s="26"/>
      <c r="Q38" s="26"/>
      <c r="R38" s="26"/>
    </row>
    <row r="39" spans="1:18" ht="15" customHeight="1">
      <c r="A39" s="83">
        <f>A37</f>
        <v>0.6180555555555555</v>
      </c>
      <c r="B39" s="34"/>
      <c r="C39" s="35"/>
      <c r="D39" s="35" t="s">
        <v>63</v>
      </c>
      <c r="E39" s="36" t="s">
        <v>41</v>
      </c>
      <c r="F39" s="37">
        <f t="shared" si="0"/>
        <v>0</v>
      </c>
      <c r="G39" s="37">
        <f t="shared" si="1"/>
        <v>0</v>
      </c>
      <c r="H39" s="45"/>
      <c r="I39" s="66">
        <v>7</v>
      </c>
      <c r="J39" s="47"/>
      <c r="K39" s="26"/>
      <c r="L39" s="26"/>
      <c r="M39" s="26"/>
      <c r="N39" s="26"/>
      <c r="O39" s="26"/>
      <c r="P39" s="26"/>
      <c r="Q39" s="26"/>
      <c r="R39" s="26"/>
    </row>
    <row r="40" spans="1:18" ht="15" customHeight="1">
      <c r="A40" s="112">
        <f>A37</f>
        <v>0.6180555555555555</v>
      </c>
      <c r="B40" s="105"/>
      <c r="C40" s="106"/>
      <c r="D40" s="106" t="s">
        <v>63</v>
      </c>
      <c r="E40" s="107" t="s">
        <v>41</v>
      </c>
      <c r="F40" s="108">
        <f t="shared" si="0"/>
        <v>0</v>
      </c>
      <c r="G40" s="108">
        <f t="shared" si="1"/>
        <v>0</v>
      </c>
      <c r="H40" s="45"/>
      <c r="I40" s="109">
        <v>8</v>
      </c>
      <c r="J40" s="47"/>
      <c r="K40" s="26"/>
      <c r="L40" s="26"/>
      <c r="M40" s="26"/>
      <c r="N40" s="26"/>
      <c r="O40" s="26"/>
      <c r="P40" s="26"/>
      <c r="Q40" s="26"/>
      <c r="R40" s="26"/>
    </row>
    <row r="41" spans="1:18" ht="15" customHeight="1">
      <c r="A41" s="102">
        <f>A37+MS_HEB!$E$5</f>
        <v>0.6527777777777777</v>
      </c>
      <c r="B41" s="98"/>
      <c r="C41" s="99"/>
      <c r="D41" s="99" t="s">
        <v>52</v>
      </c>
      <c r="E41" s="100" t="s">
        <v>42</v>
      </c>
      <c r="F41" s="103">
        <f t="shared" si="0"/>
        <v>0</v>
      </c>
      <c r="G41" s="103">
        <f t="shared" si="1"/>
        <v>0</v>
      </c>
      <c r="H41" s="45"/>
      <c r="I41" s="101">
        <v>5</v>
      </c>
      <c r="J41" s="47"/>
      <c r="K41" s="26"/>
      <c r="L41" s="26"/>
      <c r="M41" s="26"/>
      <c r="N41" s="26"/>
      <c r="O41" s="26"/>
      <c r="P41" s="26"/>
      <c r="Q41" s="26"/>
      <c r="R41" s="26"/>
    </row>
    <row r="42" spans="1:18" ht="15" customHeight="1">
      <c r="A42" s="39">
        <f>A41</f>
        <v>0.6527777777777777</v>
      </c>
      <c r="B42" s="40"/>
      <c r="C42" s="41"/>
      <c r="D42" s="41" t="s">
        <v>52</v>
      </c>
      <c r="E42" s="42" t="s">
        <v>42</v>
      </c>
      <c r="F42" s="43">
        <f t="shared" si="0"/>
        <v>0</v>
      </c>
      <c r="G42" s="43">
        <f t="shared" si="1"/>
        <v>0</v>
      </c>
      <c r="H42" s="45"/>
      <c r="I42" s="81">
        <v>6</v>
      </c>
      <c r="J42" s="47"/>
      <c r="K42" s="26"/>
      <c r="L42" s="26"/>
      <c r="M42" s="26"/>
      <c r="N42" s="26"/>
      <c r="O42" s="26"/>
      <c r="P42" s="26"/>
      <c r="Q42" s="26"/>
      <c r="R42" s="26"/>
    </row>
    <row r="43" spans="1:18" ht="15" customHeight="1">
      <c r="A43" s="33">
        <f>A41</f>
        <v>0.6527777777777777</v>
      </c>
      <c r="B43" s="34"/>
      <c r="C43" s="35"/>
      <c r="D43" s="35" t="s">
        <v>93</v>
      </c>
      <c r="E43" s="36" t="s">
        <v>46</v>
      </c>
      <c r="F43" s="37">
        <f t="shared" si="0"/>
        <v>0</v>
      </c>
      <c r="G43" s="37">
        <f t="shared" si="1"/>
        <v>0</v>
      </c>
      <c r="H43" s="45"/>
      <c r="I43" s="66">
        <v>7</v>
      </c>
      <c r="J43" s="47"/>
      <c r="K43" s="26"/>
      <c r="L43" s="26"/>
      <c r="M43" s="26"/>
      <c r="N43" s="26"/>
      <c r="O43" s="26"/>
      <c r="P43" s="26"/>
      <c r="Q43" s="26"/>
      <c r="R43" s="26"/>
    </row>
    <row r="44" spans="1:18" ht="15" customHeight="1">
      <c r="A44" s="104">
        <f>A41</f>
        <v>0.6527777777777777</v>
      </c>
      <c r="B44" s="105"/>
      <c r="C44" s="106"/>
      <c r="D44" s="106" t="s">
        <v>93</v>
      </c>
      <c r="E44" s="107" t="s">
        <v>46</v>
      </c>
      <c r="F44" s="108">
        <f t="shared" si="0"/>
        <v>0</v>
      </c>
      <c r="G44" s="108">
        <f t="shared" si="1"/>
        <v>0</v>
      </c>
      <c r="H44" s="45"/>
      <c r="I44" s="109">
        <v>8</v>
      </c>
      <c r="J44" s="47"/>
      <c r="K44" s="26"/>
      <c r="L44" s="26"/>
      <c r="M44" s="26"/>
      <c r="N44" s="26"/>
      <c r="O44" s="26"/>
      <c r="P44" s="26"/>
      <c r="Q44" s="26"/>
      <c r="R44" s="26"/>
    </row>
    <row r="45" spans="1:18" ht="15" customHeight="1">
      <c r="A45" s="97">
        <f>A41+MS_HEB!$E$5</f>
        <v>0.6874999999999999</v>
      </c>
      <c r="B45" s="98"/>
      <c r="C45" s="99"/>
      <c r="D45" s="99" t="s">
        <v>48</v>
      </c>
      <c r="E45" s="100" t="s">
        <v>41</v>
      </c>
      <c r="F45" s="103">
        <f t="shared" si="0"/>
        <v>0</v>
      </c>
      <c r="G45" s="103">
        <f t="shared" si="1"/>
        <v>0</v>
      </c>
      <c r="H45" s="45"/>
      <c r="I45" s="101">
        <v>5</v>
      </c>
      <c r="J45" s="47"/>
      <c r="K45" s="26"/>
      <c r="L45" s="26"/>
      <c r="M45" s="26"/>
      <c r="N45" s="26"/>
      <c r="O45" s="26"/>
      <c r="P45" s="26"/>
      <c r="Q45" s="26"/>
      <c r="R45" s="26"/>
    </row>
    <row r="46" spans="1:18" ht="15" customHeight="1">
      <c r="A46" s="82">
        <f>A45</f>
        <v>0.6874999999999999</v>
      </c>
      <c r="B46" s="40"/>
      <c r="C46" s="41"/>
      <c r="D46" s="41" t="s">
        <v>48</v>
      </c>
      <c r="E46" s="42" t="s">
        <v>41</v>
      </c>
      <c r="F46" s="43">
        <f t="shared" si="0"/>
        <v>0</v>
      </c>
      <c r="G46" s="43">
        <f t="shared" si="1"/>
        <v>0</v>
      </c>
      <c r="H46" s="45"/>
      <c r="I46" s="81">
        <v>6</v>
      </c>
      <c r="J46" s="47"/>
      <c r="K46" s="26"/>
      <c r="L46" s="26"/>
      <c r="M46" s="26"/>
      <c r="N46" s="26"/>
      <c r="O46" s="26"/>
      <c r="P46" s="26"/>
      <c r="Q46" s="26"/>
      <c r="R46" s="26"/>
    </row>
    <row r="47" spans="1:18" ht="15" customHeight="1">
      <c r="A47" s="83">
        <f>A45</f>
        <v>0.6874999999999999</v>
      </c>
      <c r="B47" s="34"/>
      <c r="C47" s="35"/>
      <c r="D47" s="35" t="s">
        <v>94</v>
      </c>
      <c r="E47" s="36" t="s">
        <v>46</v>
      </c>
      <c r="F47" s="37">
        <f t="shared" si="0"/>
        <v>0</v>
      </c>
      <c r="G47" s="37">
        <f t="shared" si="1"/>
        <v>0</v>
      </c>
      <c r="H47" s="45"/>
      <c r="I47" s="66">
        <v>7</v>
      </c>
      <c r="J47" s="47"/>
      <c r="K47" s="26"/>
      <c r="L47" s="26"/>
      <c r="M47" s="26"/>
      <c r="N47" s="26"/>
      <c r="O47" s="26"/>
      <c r="P47" s="26"/>
      <c r="Q47" s="26"/>
      <c r="R47" s="26"/>
    </row>
    <row r="48" spans="1:18" ht="15" customHeight="1">
      <c r="A48" s="112">
        <f>A45</f>
        <v>0.6874999999999999</v>
      </c>
      <c r="B48" s="105"/>
      <c r="C48" s="106"/>
      <c r="D48" s="106" t="s">
        <v>94</v>
      </c>
      <c r="E48" s="107" t="s">
        <v>46</v>
      </c>
      <c r="F48" s="108">
        <f t="shared" si="0"/>
        <v>0</v>
      </c>
      <c r="G48" s="108">
        <f t="shared" si="1"/>
        <v>0</v>
      </c>
      <c r="H48" s="45"/>
      <c r="I48" s="109">
        <v>8</v>
      </c>
      <c r="J48" s="47"/>
      <c r="K48" s="26"/>
      <c r="L48" s="26"/>
      <c r="M48" s="26"/>
      <c r="N48" s="26"/>
      <c r="O48" s="26"/>
      <c r="P48" s="26"/>
      <c r="Q48" s="26"/>
      <c r="R48" s="26"/>
    </row>
    <row r="49" spans="1:18" ht="15" customHeight="1">
      <c r="A49" s="102">
        <f>A45+MS_HEB!$E$5</f>
        <v>0.7222222222222221</v>
      </c>
      <c r="B49" s="98"/>
      <c r="C49" s="99"/>
      <c r="D49" s="99" t="s">
        <v>95</v>
      </c>
      <c r="E49" s="100" t="s">
        <v>41</v>
      </c>
      <c r="F49" s="103">
        <f t="shared" si="0"/>
        <v>0</v>
      </c>
      <c r="G49" s="103">
        <f t="shared" si="1"/>
        <v>0</v>
      </c>
      <c r="H49" s="45"/>
      <c r="I49" s="101">
        <v>5</v>
      </c>
      <c r="J49" s="47"/>
      <c r="K49" s="26"/>
      <c r="L49" s="26"/>
      <c r="M49" s="26"/>
      <c r="N49" s="26"/>
      <c r="O49" s="26"/>
      <c r="P49" s="26"/>
      <c r="Q49" s="26"/>
      <c r="R49" s="26"/>
    </row>
    <row r="50" spans="1:18" ht="15" customHeight="1">
      <c r="A50" s="39">
        <f>A49</f>
        <v>0.7222222222222221</v>
      </c>
      <c r="B50" s="40"/>
      <c r="C50" s="41"/>
      <c r="D50" s="41" t="s">
        <v>95</v>
      </c>
      <c r="E50" s="42" t="s">
        <v>41</v>
      </c>
      <c r="F50" s="43">
        <f t="shared" si="0"/>
        <v>0</v>
      </c>
      <c r="G50" s="43">
        <f t="shared" si="1"/>
        <v>0</v>
      </c>
      <c r="H50" s="45"/>
      <c r="I50" s="81">
        <v>6</v>
      </c>
      <c r="J50" s="47"/>
      <c r="K50" s="26"/>
      <c r="L50" s="26"/>
      <c r="M50" s="26"/>
      <c r="N50" s="26"/>
      <c r="O50" s="26"/>
      <c r="P50" s="26"/>
      <c r="Q50" s="26"/>
      <c r="R50" s="26"/>
    </row>
    <row r="51" spans="1:18" ht="15" customHeight="1">
      <c r="A51" s="33">
        <f>A49</f>
        <v>0.7222222222222221</v>
      </c>
      <c r="B51" s="34"/>
      <c r="C51" s="35"/>
      <c r="D51" s="35" t="s">
        <v>50</v>
      </c>
      <c r="E51" s="36" t="s">
        <v>42</v>
      </c>
      <c r="F51" s="37">
        <f t="shared" si="0"/>
        <v>0</v>
      </c>
      <c r="G51" s="37">
        <f t="shared" si="1"/>
        <v>0</v>
      </c>
      <c r="H51" s="45"/>
      <c r="I51" s="66">
        <v>7</v>
      </c>
      <c r="J51" s="47"/>
      <c r="K51" s="26"/>
      <c r="L51" s="26"/>
      <c r="M51" s="26"/>
      <c r="N51" s="26"/>
      <c r="O51" s="26"/>
      <c r="P51" s="26"/>
      <c r="Q51" s="26"/>
      <c r="R51" s="26"/>
    </row>
    <row r="52" spans="1:18" ht="15" customHeight="1">
      <c r="A52" s="67">
        <f>A49</f>
        <v>0.7222222222222221</v>
      </c>
      <c r="B52" s="68"/>
      <c r="C52" s="69"/>
      <c r="D52" s="69" t="s">
        <v>50</v>
      </c>
      <c r="E52" s="70" t="s">
        <v>42</v>
      </c>
      <c r="F52" s="71">
        <f t="shared" si="0"/>
        <v>0</v>
      </c>
      <c r="G52" s="71">
        <f t="shared" si="1"/>
        <v>0</v>
      </c>
      <c r="H52" s="45"/>
      <c r="I52" s="72">
        <v>8</v>
      </c>
      <c r="J52" s="47"/>
      <c r="K52" s="26"/>
      <c r="L52" s="26"/>
      <c r="M52" s="26"/>
      <c r="N52" s="26"/>
      <c r="O52" s="26"/>
      <c r="P52" s="26"/>
      <c r="Q52" s="26"/>
      <c r="R52" s="26"/>
    </row>
    <row r="53" spans="1:18" ht="15" customHeight="1">
      <c r="A53" s="85"/>
      <c r="B53" s="86"/>
      <c r="C53" s="87"/>
      <c r="D53" s="87"/>
      <c r="E53" s="88"/>
      <c r="F53" s="88"/>
      <c r="G53" s="89"/>
      <c r="H53" s="45"/>
      <c r="I53" s="20"/>
      <c r="J53" s="89"/>
      <c r="K53" s="89"/>
      <c r="L53" s="89"/>
      <c r="M53" s="89"/>
      <c r="N53" s="89"/>
      <c r="O53" s="89"/>
      <c r="P53" s="89"/>
      <c r="Q53" s="89"/>
      <c r="R53" s="6"/>
    </row>
    <row r="54" spans="1:18" ht="15" customHeight="1">
      <c r="A54" s="90" t="s">
        <v>56</v>
      </c>
      <c r="B54" s="192" t="s">
        <v>57</v>
      </c>
      <c r="C54" s="193"/>
      <c r="D54" s="91" t="s">
        <v>58</v>
      </c>
      <c r="E54" s="192" t="s">
        <v>36</v>
      </c>
      <c r="F54" s="194"/>
      <c r="G54" s="192" t="s">
        <v>59</v>
      </c>
      <c r="H54" s="193"/>
      <c r="I54" s="194"/>
      <c r="J54" s="92"/>
      <c r="K54" s="92"/>
      <c r="L54" s="92"/>
      <c r="M54" s="92"/>
      <c r="N54" s="92"/>
      <c r="O54" s="92"/>
      <c r="P54" s="92"/>
      <c r="Q54" s="92"/>
      <c r="R54" s="92"/>
    </row>
    <row r="55" spans="1:9" ht="15" customHeight="1">
      <c r="A55" s="93"/>
      <c r="B55" s="182" t="s">
        <v>89</v>
      </c>
      <c r="C55" s="183"/>
      <c r="D55" s="94">
        <f aca="true" t="shared" si="2" ref="D55:D65">SUMIF(D$9:D$52,B55,F$9:F$52)</f>
        <v>0</v>
      </c>
      <c r="E55" s="184">
        <f aca="true" t="shared" si="3" ref="E55:E65">SUMIF(D$9:D$52,B55,G$9:G$52)</f>
        <v>0</v>
      </c>
      <c r="F55" s="185"/>
      <c r="G55" s="184"/>
      <c r="H55" s="186"/>
      <c r="I55" s="185"/>
    </row>
    <row r="56" spans="1:9" ht="15" customHeight="1">
      <c r="A56" s="110"/>
      <c r="B56" s="177" t="s">
        <v>90</v>
      </c>
      <c r="C56" s="178"/>
      <c r="D56" s="111">
        <f t="shared" si="2"/>
        <v>0</v>
      </c>
      <c r="E56" s="179">
        <f t="shared" si="3"/>
        <v>0</v>
      </c>
      <c r="F56" s="180"/>
      <c r="G56" s="179"/>
      <c r="H56" s="181"/>
      <c r="I56" s="180"/>
    </row>
    <row r="57" spans="1:9" ht="15" customHeight="1">
      <c r="A57" s="110"/>
      <c r="B57" s="177" t="s">
        <v>91</v>
      </c>
      <c r="C57" s="178"/>
      <c r="D57" s="111">
        <f t="shared" si="2"/>
        <v>0</v>
      </c>
      <c r="E57" s="179">
        <f t="shared" si="3"/>
        <v>0</v>
      </c>
      <c r="F57" s="180"/>
      <c r="G57" s="179"/>
      <c r="H57" s="181"/>
      <c r="I57" s="180"/>
    </row>
    <row r="58" spans="1:9" ht="15" customHeight="1">
      <c r="A58" s="110"/>
      <c r="B58" s="177" t="s">
        <v>92</v>
      </c>
      <c r="C58" s="178"/>
      <c r="D58" s="111">
        <f t="shared" si="2"/>
        <v>0</v>
      </c>
      <c r="E58" s="179">
        <f t="shared" si="3"/>
        <v>0</v>
      </c>
      <c r="F58" s="180"/>
      <c r="G58" s="179"/>
      <c r="H58" s="181"/>
      <c r="I58" s="180"/>
    </row>
    <row r="59" spans="1:9" ht="15" customHeight="1">
      <c r="A59" s="110"/>
      <c r="B59" s="177" t="s">
        <v>63</v>
      </c>
      <c r="C59" s="178"/>
      <c r="D59" s="111">
        <f t="shared" si="2"/>
        <v>0</v>
      </c>
      <c r="E59" s="179">
        <f t="shared" si="3"/>
        <v>0</v>
      </c>
      <c r="F59" s="180"/>
      <c r="G59" s="179"/>
      <c r="H59" s="181"/>
      <c r="I59" s="180"/>
    </row>
    <row r="60" spans="1:9" ht="15" customHeight="1">
      <c r="A60" s="110"/>
      <c r="B60" s="177" t="s">
        <v>52</v>
      </c>
      <c r="C60" s="178"/>
      <c r="D60" s="111">
        <f t="shared" si="2"/>
        <v>0</v>
      </c>
      <c r="E60" s="179">
        <f t="shared" si="3"/>
        <v>0</v>
      </c>
      <c r="F60" s="180"/>
      <c r="G60" s="179"/>
      <c r="H60" s="181"/>
      <c r="I60" s="180"/>
    </row>
    <row r="61" spans="1:9" ht="15" customHeight="1">
      <c r="A61" s="110"/>
      <c r="B61" s="177" t="s">
        <v>93</v>
      </c>
      <c r="C61" s="178"/>
      <c r="D61" s="111">
        <f t="shared" si="2"/>
        <v>0</v>
      </c>
      <c r="E61" s="179">
        <f t="shared" si="3"/>
        <v>0</v>
      </c>
      <c r="F61" s="180"/>
      <c r="G61" s="179"/>
      <c r="H61" s="181"/>
      <c r="I61" s="180"/>
    </row>
    <row r="62" spans="1:9" ht="15" customHeight="1">
      <c r="A62" s="110"/>
      <c r="B62" s="177" t="s">
        <v>48</v>
      </c>
      <c r="C62" s="178"/>
      <c r="D62" s="111">
        <f t="shared" si="2"/>
        <v>0</v>
      </c>
      <c r="E62" s="179">
        <f t="shared" si="3"/>
        <v>0</v>
      </c>
      <c r="F62" s="180"/>
      <c r="G62" s="179"/>
      <c r="H62" s="181"/>
      <c r="I62" s="180"/>
    </row>
    <row r="63" spans="1:9" ht="15" customHeight="1">
      <c r="A63" s="110"/>
      <c r="B63" s="177" t="s">
        <v>94</v>
      </c>
      <c r="C63" s="178"/>
      <c r="D63" s="111">
        <f t="shared" si="2"/>
        <v>0</v>
      </c>
      <c r="E63" s="179">
        <f t="shared" si="3"/>
        <v>0</v>
      </c>
      <c r="F63" s="180"/>
      <c r="G63" s="179"/>
      <c r="H63" s="181"/>
      <c r="I63" s="180"/>
    </row>
    <row r="64" spans="1:9" ht="15" customHeight="1">
      <c r="A64" s="110"/>
      <c r="B64" s="177" t="s">
        <v>95</v>
      </c>
      <c r="C64" s="178"/>
      <c r="D64" s="111">
        <f t="shared" si="2"/>
        <v>0</v>
      </c>
      <c r="E64" s="179">
        <f t="shared" si="3"/>
        <v>0</v>
      </c>
      <c r="F64" s="180"/>
      <c r="G64" s="179"/>
      <c r="H64" s="181"/>
      <c r="I64" s="180"/>
    </row>
    <row r="65" spans="1:9" ht="15" customHeight="1">
      <c r="A65" s="95"/>
      <c r="B65" s="187" t="s">
        <v>50</v>
      </c>
      <c r="C65" s="188"/>
      <c r="D65" s="96">
        <f t="shared" si="2"/>
        <v>0</v>
      </c>
      <c r="E65" s="189">
        <f t="shared" si="3"/>
        <v>0</v>
      </c>
      <c r="F65" s="190"/>
      <c r="G65" s="189"/>
      <c r="H65" s="190"/>
      <c r="I65" s="191"/>
    </row>
  </sheetData>
  <sheetProtection/>
  <mergeCells count="51">
    <mergeCell ref="E56:F56"/>
    <mergeCell ref="G56:I56"/>
    <mergeCell ref="B65:C65"/>
    <mergeCell ref="E65:F65"/>
    <mergeCell ref="G65:I65"/>
    <mergeCell ref="B57:C57"/>
    <mergeCell ref="E57:F57"/>
    <mergeCell ref="G57:I57"/>
    <mergeCell ref="B63:C63"/>
    <mergeCell ref="E63:F63"/>
    <mergeCell ref="G63:I63"/>
    <mergeCell ref="B64:C64"/>
    <mergeCell ref="E64:F64"/>
    <mergeCell ref="G64:I64"/>
    <mergeCell ref="B61:C61"/>
    <mergeCell ref="E61:F61"/>
    <mergeCell ref="G61:I61"/>
    <mergeCell ref="B62:C62"/>
    <mergeCell ref="E62:F62"/>
    <mergeCell ref="G62:I62"/>
    <mergeCell ref="B59:C59"/>
    <mergeCell ref="E59:F59"/>
    <mergeCell ref="G59:I59"/>
    <mergeCell ref="B60:C60"/>
    <mergeCell ref="E60:F60"/>
    <mergeCell ref="G60:I60"/>
    <mergeCell ref="B58:C58"/>
    <mergeCell ref="E58:F58"/>
    <mergeCell ref="G58:I58"/>
    <mergeCell ref="B54:C54"/>
    <mergeCell ref="E54:F54"/>
    <mergeCell ref="G54:I54"/>
    <mergeCell ref="B55:C55"/>
    <mergeCell ref="E55:F55"/>
    <mergeCell ref="G55:I55"/>
    <mergeCell ref="B56:C56"/>
    <mergeCell ref="Q6:R6"/>
    <mergeCell ref="B4:C4"/>
    <mergeCell ref="B5:C5"/>
    <mergeCell ref="F4:I4"/>
    <mergeCell ref="E5:F5"/>
    <mergeCell ref="G5:I5"/>
    <mergeCell ref="A6:C6"/>
    <mergeCell ref="K6:L6"/>
    <mergeCell ref="M6:N6"/>
    <mergeCell ref="O6:P6"/>
    <mergeCell ref="B1:D1"/>
    <mergeCell ref="B3:D3"/>
    <mergeCell ref="E1:I1"/>
    <mergeCell ref="K1:R2"/>
    <mergeCell ref="F3:I3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0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Damen Paarkampf VL</v>
      </c>
      <c r="L1" s="200"/>
      <c r="M1" s="200"/>
      <c r="N1" s="200"/>
      <c r="O1" s="200"/>
      <c r="P1" s="200"/>
      <c r="Q1" s="200"/>
      <c r="R1" s="200"/>
      <c r="T1" s="9">
        <v>25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40978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97</v>
      </c>
      <c r="C4" s="205"/>
      <c r="D4" s="11" t="s">
        <v>19</v>
      </c>
      <c r="E4" s="15">
        <v>12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21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98</v>
      </c>
      <c r="B6" s="196"/>
      <c r="C6" s="196"/>
      <c r="D6" s="11" t="s">
        <v>26</v>
      </c>
      <c r="E6" s="17">
        <v>4</v>
      </c>
      <c r="F6" s="18" t="s">
        <v>27</v>
      </c>
      <c r="G6" s="10"/>
      <c r="H6" s="10"/>
      <c r="I6" s="10"/>
      <c r="J6" s="10"/>
      <c r="K6" s="203" t="s">
        <v>28</v>
      </c>
      <c r="L6" s="204"/>
      <c r="M6" s="203" t="s">
        <v>29</v>
      </c>
      <c r="N6" s="204"/>
      <c r="O6" s="203" t="s">
        <v>30</v>
      </c>
      <c r="P6" s="204"/>
      <c r="Q6" s="203" t="s">
        <v>31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99</v>
      </c>
      <c r="H7" s="20"/>
      <c r="I7" s="21" t="s">
        <v>37</v>
      </c>
      <c r="J7" s="10"/>
      <c r="K7" s="22" t="s">
        <v>40</v>
      </c>
      <c r="L7" s="23" t="s">
        <v>38</v>
      </c>
      <c r="M7" s="22" t="s">
        <v>38</v>
      </c>
      <c r="N7" s="23" t="s">
        <v>40</v>
      </c>
      <c r="O7" s="22" t="s">
        <v>40</v>
      </c>
      <c r="P7" s="23" t="s">
        <v>38</v>
      </c>
      <c r="Q7" s="22" t="s">
        <v>38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 t="e">
        <f>MATCH("Platz",$A:$A,0)-2</f>
        <v>#N/A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113">
        <v>0.4479166666666667</v>
      </c>
      <c r="B9" s="114" t="s">
        <v>43</v>
      </c>
      <c r="C9" s="115" t="s">
        <v>188</v>
      </c>
      <c r="D9" s="115" t="s">
        <v>64</v>
      </c>
      <c r="E9" s="116" t="s">
        <v>41</v>
      </c>
      <c r="F9" s="117">
        <f aca="true" t="shared" si="0" ref="F9:F20">SUM(K9:R9)</f>
        <v>0</v>
      </c>
      <c r="G9" s="117">
        <f aca="true" t="shared" si="1" ref="G9:G20">SUM(L9+N9+P9+R9)</f>
        <v>0</v>
      </c>
      <c r="H9" s="24"/>
      <c r="I9" s="25">
        <v>1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27">
        <f>A9</f>
        <v>0.4479166666666667</v>
      </c>
      <c r="B10" s="28" t="s">
        <v>43</v>
      </c>
      <c r="C10" s="29" t="s">
        <v>189</v>
      </c>
      <c r="D10" s="29" t="s">
        <v>80</v>
      </c>
      <c r="E10" s="30" t="s">
        <v>42</v>
      </c>
      <c r="F10" s="31">
        <f t="shared" si="0"/>
        <v>0</v>
      </c>
      <c r="G10" s="31">
        <f t="shared" si="1"/>
        <v>0</v>
      </c>
      <c r="H10" s="24"/>
      <c r="I10" s="32">
        <v>2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27">
        <f>A9</f>
        <v>0.4479166666666667</v>
      </c>
      <c r="B11" s="28" t="s">
        <v>43</v>
      </c>
      <c r="C11" s="29" t="s">
        <v>190</v>
      </c>
      <c r="D11" s="29" t="s">
        <v>93</v>
      </c>
      <c r="E11" s="30" t="s">
        <v>46</v>
      </c>
      <c r="F11" s="31">
        <f t="shared" si="0"/>
        <v>0</v>
      </c>
      <c r="G11" s="31">
        <f t="shared" si="1"/>
        <v>0</v>
      </c>
      <c r="H11" s="24"/>
      <c r="I11" s="32">
        <v>3</v>
      </c>
      <c r="J11" s="2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27">
        <f>A9</f>
        <v>0.4479166666666667</v>
      </c>
      <c r="B12" s="28" t="s">
        <v>43</v>
      </c>
      <c r="C12" s="29" t="s">
        <v>191</v>
      </c>
      <c r="D12" s="29" t="s">
        <v>48</v>
      </c>
      <c r="E12" s="30" t="s">
        <v>41</v>
      </c>
      <c r="F12" s="31">
        <f t="shared" si="0"/>
        <v>0</v>
      </c>
      <c r="G12" s="31">
        <f t="shared" si="1"/>
        <v>0</v>
      </c>
      <c r="H12" s="24"/>
      <c r="I12" s="32">
        <v>4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44">
        <f>A9+PK_DA_VL!$E$5</f>
        <v>0.4826388888888889</v>
      </c>
      <c r="B13" s="28" t="s">
        <v>43</v>
      </c>
      <c r="C13" s="29" t="s">
        <v>192</v>
      </c>
      <c r="D13" s="29" t="s">
        <v>80</v>
      </c>
      <c r="E13" s="30" t="s">
        <v>42</v>
      </c>
      <c r="F13" s="31">
        <f t="shared" si="0"/>
        <v>0</v>
      </c>
      <c r="G13" s="31">
        <f t="shared" si="1"/>
        <v>0</v>
      </c>
      <c r="H13" s="78"/>
      <c r="I13" s="46">
        <v>1</v>
      </c>
      <c r="J13" s="80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44">
        <f>A13</f>
        <v>0.4826388888888889</v>
      </c>
      <c r="B14" s="28" t="s">
        <v>43</v>
      </c>
      <c r="C14" s="29" t="s">
        <v>193</v>
      </c>
      <c r="D14" s="29" t="s">
        <v>76</v>
      </c>
      <c r="E14" s="30" t="s">
        <v>46</v>
      </c>
      <c r="F14" s="31">
        <f t="shared" si="0"/>
        <v>0</v>
      </c>
      <c r="G14" s="31">
        <f t="shared" si="1"/>
        <v>0</v>
      </c>
      <c r="H14" s="78"/>
      <c r="I14" s="46">
        <v>2</v>
      </c>
      <c r="J14" s="80"/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44">
        <f>A13</f>
        <v>0.4826388888888889</v>
      </c>
      <c r="B15" s="28" t="s">
        <v>43</v>
      </c>
      <c r="C15" s="29" t="s">
        <v>194</v>
      </c>
      <c r="D15" s="29" t="s">
        <v>48</v>
      </c>
      <c r="E15" s="30" t="s">
        <v>41</v>
      </c>
      <c r="F15" s="31">
        <f t="shared" si="0"/>
        <v>0</v>
      </c>
      <c r="G15" s="31">
        <f t="shared" si="1"/>
        <v>0</v>
      </c>
      <c r="H15" s="78"/>
      <c r="I15" s="46">
        <v>3</v>
      </c>
      <c r="J15" s="80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54">
        <f>A13</f>
        <v>0.4826388888888889</v>
      </c>
      <c r="B16" s="55" t="s">
        <v>43</v>
      </c>
      <c r="C16" s="56" t="s">
        <v>195</v>
      </c>
      <c r="D16" s="56" t="s">
        <v>131</v>
      </c>
      <c r="E16" s="57" t="s">
        <v>42</v>
      </c>
      <c r="F16" s="58">
        <f t="shared" si="0"/>
        <v>0</v>
      </c>
      <c r="G16" s="58">
        <f t="shared" si="1"/>
        <v>0</v>
      </c>
      <c r="H16" s="78"/>
      <c r="I16" s="59">
        <v>4</v>
      </c>
      <c r="J16" s="80"/>
      <c r="K16" s="26"/>
      <c r="L16" s="26"/>
      <c r="M16" s="26"/>
      <c r="N16" s="26"/>
      <c r="O16" s="26"/>
      <c r="P16" s="26"/>
      <c r="Q16" s="26"/>
      <c r="R16" s="26"/>
    </row>
    <row r="17" spans="1:18" ht="15" customHeight="1">
      <c r="A17" s="60">
        <f>A13+PK_DA_VL!$E$5</f>
        <v>0.5173611111111112</v>
      </c>
      <c r="B17" s="61" t="s">
        <v>43</v>
      </c>
      <c r="C17" s="62" t="s">
        <v>196</v>
      </c>
      <c r="D17" s="62" t="s">
        <v>76</v>
      </c>
      <c r="E17" s="63" t="s">
        <v>46</v>
      </c>
      <c r="F17" s="64">
        <f t="shared" si="0"/>
        <v>0</v>
      </c>
      <c r="G17" s="64">
        <f t="shared" si="1"/>
        <v>0</v>
      </c>
      <c r="H17" s="78"/>
      <c r="I17" s="65">
        <v>1</v>
      </c>
      <c r="J17" s="80"/>
      <c r="K17" s="26"/>
      <c r="L17" s="26"/>
      <c r="M17" s="26"/>
      <c r="N17" s="26"/>
      <c r="O17" s="26"/>
      <c r="P17" s="26"/>
      <c r="Q17" s="26"/>
      <c r="R17" s="26"/>
    </row>
    <row r="18" spans="1:18" ht="15" customHeight="1">
      <c r="A18" s="27">
        <f>A17</f>
        <v>0.5173611111111112</v>
      </c>
      <c r="B18" s="28" t="s">
        <v>43</v>
      </c>
      <c r="C18" s="29" t="s">
        <v>197</v>
      </c>
      <c r="D18" s="29" t="s">
        <v>64</v>
      </c>
      <c r="E18" s="30" t="s">
        <v>41</v>
      </c>
      <c r="F18" s="31">
        <f t="shared" si="0"/>
        <v>0</v>
      </c>
      <c r="G18" s="31">
        <f t="shared" si="1"/>
        <v>0</v>
      </c>
      <c r="H18" s="78"/>
      <c r="I18" s="46">
        <v>2</v>
      </c>
      <c r="J18" s="80"/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27">
        <f>A17</f>
        <v>0.5173611111111112</v>
      </c>
      <c r="B19" s="28" t="s">
        <v>43</v>
      </c>
      <c r="C19" s="29" t="s">
        <v>198</v>
      </c>
      <c r="D19" s="29" t="s">
        <v>50</v>
      </c>
      <c r="E19" s="30" t="s">
        <v>42</v>
      </c>
      <c r="F19" s="31">
        <f t="shared" si="0"/>
        <v>0</v>
      </c>
      <c r="G19" s="31">
        <f t="shared" si="1"/>
        <v>0</v>
      </c>
      <c r="H19" s="78"/>
      <c r="I19" s="46">
        <v>3</v>
      </c>
      <c r="J19" s="80"/>
      <c r="K19" s="26"/>
      <c r="L19" s="26"/>
      <c r="M19" s="26"/>
      <c r="N19" s="26"/>
      <c r="O19" s="26"/>
      <c r="P19" s="26"/>
      <c r="Q19" s="26"/>
      <c r="R19" s="26"/>
    </row>
    <row r="20" spans="1:18" ht="15" customHeight="1">
      <c r="A20" s="132">
        <f>A17</f>
        <v>0.5173611111111112</v>
      </c>
      <c r="B20" s="133" t="s">
        <v>43</v>
      </c>
      <c r="C20" s="134" t="s">
        <v>199</v>
      </c>
      <c r="D20" s="134" t="s">
        <v>125</v>
      </c>
      <c r="E20" s="135" t="s">
        <v>46</v>
      </c>
      <c r="F20" s="136">
        <f t="shared" si="0"/>
        <v>0</v>
      </c>
      <c r="G20" s="136">
        <f t="shared" si="1"/>
        <v>0</v>
      </c>
      <c r="H20" s="78"/>
      <c r="I20" s="137">
        <v>4</v>
      </c>
      <c r="J20" s="80"/>
      <c r="K20" s="26"/>
      <c r="L20" s="26"/>
      <c r="M20" s="26"/>
      <c r="N20" s="26"/>
      <c r="O20" s="26"/>
      <c r="P20" s="26"/>
      <c r="Q20" s="26"/>
      <c r="R20" s="26"/>
    </row>
    <row r="21" ht="1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5">
    <mergeCell ref="O6:P6"/>
    <mergeCell ref="B1:D1"/>
    <mergeCell ref="B3:D3"/>
    <mergeCell ref="E1:I1"/>
    <mergeCell ref="K1:R2"/>
    <mergeCell ref="F3:I3"/>
    <mergeCell ref="Q6:R6"/>
    <mergeCell ref="B4:C4"/>
    <mergeCell ref="B5:C5"/>
    <mergeCell ref="F4:I4"/>
    <mergeCell ref="G5:I5"/>
    <mergeCell ref="A6:C6"/>
    <mergeCell ref="K6:L6"/>
    <mergeCell ref="M6:N6"/>
    <mergeCell ref="E5:F5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8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Herren Paarkampf VL</v>
      </c>
      <c r="L1" s="200"/>
      <c r="M1" s="200"/>
      <c r="N1" s="200"/>
      <c r="O1" s="200"/>
      <c r="P1" s="200"/>
      <c r="Q1" s="200"/>
      <c r="R1" s="200"/>
      <c r="T1" s="9">
        <v>26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40978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101</v>
      </c>
      <c r="C4" s="205"/>
      <c r="D4" s="11" t="s">
        <v>19</v>
      </c>
      <c r="E4" s="15">
        <v>20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68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102</v>
      </c>
      <c r="B6" s="196"/>
      <c r="C6" s="196"/>
      <c r="D6" s="11" t="s">
        <v>26</v>
      </c>
      <c r="E6" s="17">
        <v>8</v>
      </c>
      <c r="F6" s="18" t="s">
        <v>27</v>
      </c>
      <c r="G6" s="10"/>
      <c r="H6" s="10"/>
      <c r="I6" s="10"/>
      <c r="J6" s="10"/>
      <c r="K6" s="203" t="s">
        <v>69</v>
      </c>
      <c r="L6" s="204"/>
      <c r="M6" s="203" t="s">
        <v>70</v>
      </c>
      <c r="N6" s="204"/>
      <c r="O6" s="203" t="s">
        <v>71</v>
      </c>
      <c r="P6" s="204"/>
      <c r="Q6" s="203" t="s">
        <v>72</v>
      </c>
      <c r="R6" s="20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99</v>
      </c>
      <c r="H7" s="20"/>
      <c r="I7" s="21" t="s">
        <v>37</v>
      </c>
      <c r="J7" s="10"/>
      <c r="K7" s="22" t="s">
        <v>40</v>
      </c>
      <c r="L7" s="23" t="s">
        <v>38</v>
      </c>
      <c r="M7" s="22" t="s">
        <v>38</v>
      </c>
      <c r="N7" s="23" t="s">
        <v>40</v>
      </c>
      <c r="O7" s="22" t="s">
        <v>40</v>
      </c>
      <c r="P7" s="23" t="s">
        <v>38</v>
      </c>
      <c r="Q7" s="22" t="s">
        <v>38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 t="e">
        <f>MATCH("Platz",$A:$A,0)-2</f>
        <v>#N/A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113">
        <v>0.375</v>
      </c>
      <c r="B9" s="114" t="s">
        <v>43</v>
      </c>
      <c r="C9" s="115" t="s">
        <v>200</v>
      </c>
      <c r="D9" s="115" t="s">
        <v>92</v>
      </c>
      <c r="E9" s="116" t="s">
        <v>42</v>
      </c>
      <c r="F9" s="117">
        <f aca="true" t="shared" si="0" ref="F9:F28">SUM(K9:R9)</f>
        <v>0</v>
      </c>
      <c r="G9" s="117">
        <f aca="true" t="shared" si="1" ref="G9:G28">SUM(L9+N9+P9+R9)</f>
        <v>0</v>
      </c>
      <c r="H9" s="24"/>
      <c r="I9" s="25">
        <v>5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27">
        <f>A9</f>
        <v>0.375</v>
      </c>
      <c r="B10" s="28" t="s">
        <v>43</v>
      </c>
      <c r="C10" s="29" t="s">
        <v>201</v>
      </c>
      <c r="D10" s="29" t="s">
        <v>77</v>
      </c>
      <c r="E10" s="30" t="s">
        <v>42</v>
      </c>
      <c r="F10" s="31">
        <f t="shared" si="0"/>
        <v>0</v>
      </c>
      <c r="G10" s="31">
        <f t="shared" si="1"/>
        <v>0</v>
      </c>
      <c r="H10" s="24"/>
      <c r="I10" s="32">
        <v>6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27">
        <f>A9</f>
        <v>0.375</v>
      </c>
      <c r="B11" s="28" t="s">
        <v>43</v>
      </c>
      <c r="C11" s="29" t="s">
        <v>202</v>
      </c>
      <c r="D11" s="29" t="s">
        <v>74</v>
      </c>
      <c r="E11" s="30" t="s">
        <v>42</v>
      </c>
      <c r="F11" s="31">
        <f t="shared" si="0"/>
        <v>0</v>
      </c>
      <c r="G11" s="31">
        <f t="shared" si="1"/>
        <v>0</v>
      </c>
      <c r="H11" s="24"/>
      <c r="I11" s="32">
        <v>7</v>
      </c>
      <c r="J11" s="2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27">
        <f>A9</f>
        <v>0.375</v>
      </c>
      <c r="B12" s="28" t="s">
        <v>43</v>
      </c>
      <c r="C12" s="29" t="s">
        <v>203</v>
      </c>
      <c r="D12" s="29" t="s">
        <v>50</v>
      </c>
      <c r="E12" s="30" t="s">
        <v>42</v>
      </c>
      <c r="F12" s="31">
        <f t="shared" si="0"/>
        <v>0</v>
      </c>
      <c r="G12" s="31">
        <f t="shared" si="1"/>
        <v>0</v>
      </c>
      <c r="H12" s="24"/>
      <c r="I12" s="32">
        <v>8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44">
        <f>A9+PK_HE_VL!$E$5</f>
        <v>0.4097222222222222</v>
      </c>
      <c r="B13" s="28" t="s">
        <v>43</v>
      </c>
      <c r="C13" s="29" t="s">
        <v>204</v>
      </c>
      <c r="D13" s="29" t="s">
        <v>50</v>
      </c>
      <c r="E13" s="30" t="s">
        <v>42</v>
      </c>
      <c r="F13" s="31">
        <f t="shared" si="0"/>
        <v>0</v>
      </c>
      <c r="G13" s="31">
        <f t="shared" si="1"/>
        <v>0</v>
      </c>
      <c r="H13" s="78"/>
      <c r="I13" s="46">
        <v>5</v>
      </c>
      <c r="J13" s="80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44">
        <f>A13</f>
        <v>0.4097222222222222</v>
      </c>
      <c r="B14" s="28" t="s">
        <v>43</v>
      </c>
      <c r="C14" s="29" t="s">
        <v>205</v>
      </c>
      <c r="D14" s="29" t="s">
        <v>90</v>
      </c>
      <c r="E14" s="30" t="s">
        <v>41</v>
      </c>
      <c r="F14" s="31">
        <f t="shared" si="0"/>
        <v>0</v>
      </c>
      <c r="G14" s="31">
        <f t="shared" si="1"/>
        <v>0</v>
      </c>
      <c r="H14" s="78"/>
      <c r="I14" s="46">
        <v>6</v>
      </c>
      <c r="J14" s="80"/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44">
        <f>A13</f>
        <v>0.4097222222222222</v>
      </c>
      <c r="B15" s="28" t="s">
        <v>43</v>
      </c>
      <c r="C15" s="29" t="s">
        <v>206</v>
      </c>
      <c r="D15" s="29" t="s">
        <v>77</v>
      </c>
      <c r="E15" s="30" t="s">
        <v>42</v>
      </c>
      <c r="F15" s="31">
        <f t="shared" si="0"/>
        <v>0</v>
      </c>
      <c r="G15" s="31">
        <f t="shared" si="1"/>
        <v>0</v>
      </c>
      <c r="H15" s="78"/>
      <c r="I15" s="46">
        <v>7</v>
      </c>
      <c r="J15" s="80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54">
        <f>A13</f>
        <v>0.4097222222222222</v>
      </c>
      <c r="B16" s="55" t="s">
        <v>43</v>
      </c>
      <c r="C16" s="56" t="s">
        <v>207</v>
      </c>
      <c r="D16" s="56" t="s">
        <v>208</v>
      </c>
      <c r="E16" s="57" t="s">
        <v>46</v>
      </c>
      <c r="F16" s="58">
        <f t="shared" si="0"/>
        <v>0</v>
      </c>
      <c r="G16" s="58">
        <f t="shared" si="1"/>
        <v>0</v>
      </c>
      <c r="H16" s="78"/>
      <c r="I16" s="59">
        <v>8</v>
      </c>
      <c r="J16" s="80"/>
      <c r="K16" s="26"/>
      <c r="L16" s="26"/>
      <c r="M16" s="26"/>
      <c r="N16" s="26"/>
      <c r="O16" s="26"/>
      <c r="P16" s="26"/>
      <c r="Q16" s="26"/>
      <c r="R16" s="26"/>
    </row>
    <row r="17" spans="1:18" ht="15" customHeight="1">
      <c r="A17" s="60">
        <f>A13+PK_HE_VL!$E$5</f>
        <v>0.4444444444444444</v>
      </c>
      <c r="B17" s="61" t="s">
        <v>43</v>
      </c>
      <c r="C17" s="62" t="s">
        <v>209</v>
      </c>
      <c r="D17" s="62" t="s">
        <v>78</v>
      </c>
      <c r="E17" s="63" t="s">
        <v>41</v>
      </c>
      <c r="F17" s="64">
        <f t="shared" si="0"/>
        <v>0</v>
      </c>
      <c r="G17" s="64">
        <f t="shared" si="1"/>
        <v>0</v>
      </c>
      <c r="H17" s="78"/>
      <c r="I17" s="65">
        <v>5</v>
      </c>
      <c r="J17" s="80"/>
      <c r="K17" s="26"/>
      <c r="L17" s="26"/>
      <c r="M17" s="26"/>
      <c r="N17" s="26"/>
      <c r="O17" s="26"/>
      <c r="P17" s="26"/>
      <c r="Q17" s="26"/>
      <c r="R17" s="26"/>
    </row>
    <row r="18" spans="1:18" ht="15" customHeight="1">
      <c r="A18" s="27">
        <f>A17</f>
        <v>0.4444444444444444</v>
      </c>
      <c r="B18" s="28" t="s">
        <v>43</v>
      </c>
      <c r="C18" s="29" t="s">
        <v>210</v>
      </c>
      <c r="D18" s="29" t="s">
        <v>77</v>
      </c>
      <c r="E18" s="30" t="s">
        <v>42</v>
      </c>
      <c r="F18" s="31">
        <f t="shared" si="0"/>
        <v>0</v>
      </c>
      <c r="G18" s="31">
        <f t="shared" si="1"/>
        <v>0</v>
      </c>
      <c r="H18" s="78"/>
      <c r="I18" s="46">
        <v>6</v>
      </c>
      <c r="J18" s="80"/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27">
        <f>A17</f>
        <v>0.4444444444444444</v>
      </c>
      <c r="B19" s="28" t="s">
        <v>43</v>
      </c>
      <c r="C19" s="29" t="s">
        <v>211</v>
      </c>
      <c r="D19" s="29" t="s">
        <v>125</v>
      </c>
      <c r="E19" s="30" t="s">
        <v>46</v>
      </c>
      <c r="F19" s="31">
        <f t="shared" si="0"/>
        <v>0</v>
      </c>
      <c r="G19" s="31">
        <f t="shared" si="1"/>
        <v>0</v>
      </c>
      <c r="H19" s="78"/>
      <c r="I19" s="46">
        <v>7</v>
      </c>
      <c r="J19" s="80"/>
      <c r="K19" s="26"/>
      <c r="L19" s="26"/>
      <c r="M19" s="26"/>
      <c r="N19" s="26"/>
      <c r="O19" s="26"/>
      <c r="P19" s="26"/>
      <c r="Q19" s="26"/>
      <c r="R19" s="26"/>
    </row>
    <row r="20" spans="1:18" ht="15" customHeight="1">
      <c r="A20" s="123">
        <f>A17</f>
        <v>0.4444444444444444</v>
      </c>
      <c r="B20" s="55" t="s">
        <v>43</v>
      </c>
      <c r="C20" s="56" t="s">
        <v>212</v>
      </c>
      <c r="D20" s="56" t="s">
        <v>48</v>
      </c>
      <c r="E20" s="57" t="s">
        <v>41</v>
      </c>
      <c r="F20" s="58">
        <f t="shared" si="0"/>
        <v>0</v>
      </c>
      <c r="G20" s="58">
        <f t="shared" si="1"/>
        <v>0</v>
      </c>
      <c r="H20" s="78"/>
      <c r="I20" s="59">
        <v>8</v>
      </c>
      <c r="J20" s="80"/>
      <c r="K20" s="26"/>
      <c r="L20" s="26"/>
      <c r="M20" s="26"/>
      <c r="N20" s="26"/>
      <c r="O20" s="26"/>
      <c r="P20" s="26"/>
      <c r="Q20" s="26"/>
      <c r="R20" s="26"/>
    </row>
    <row r="21" spans="1:18" ht="15" customHeight="1">
      <c r="A21" s="124">
        <f>A17+PK_HE_VL!$E$5</f>
        <v>0.47916666666666663</v>
      </c>
      <c r="B21" s="61" t="s">
        <v>43</v>
      </c>
      <c r="C21" s="62" t="s">
        <v>213</v>
      </c>
      <c r="D21" s="62" t="s">
        <v>80</v>
      </c>
      <c r="E21" s="63" t="s">
        <v>42</v>
      </c>
      <c r="F21" s="64">
        <f t="shared" si="0"/>
        <v>0</v>
      </c>
      <c r="G21" s="64">
        <f t="shared" si="1"/>
        <v>0</v>
      </c>
      <c r="H21" s="78"/>
      <c r="I21" s="65">
        <v>5</v>
      </c>
      <c r="J21" s="80"/>
      <c r="K21" s="26"/>
      <c r="L21" s="26"/>
      <c r="M21" s="26"/>
      <c r="N21" s="26"/>
      <c r="O21" s="26"/>
      <c r="P21" s="26"/>
      <c r="Q21" s="26"/>
      <c r="R21" s="26"/>
    </row>
    <row r="22" spans="1:18" ht="15" customHeight="1">
      <c r="A22" s="44">
        <f>A21</f>
        <v>0.47916666666666663</v>
      </c>
      <c r="B22" s="28" t="s">
        <v>43</v>
      </c>
      <c r="C22" s="29" t="s">
        <v>214</v>
      </c>
      <c r="D22" s="29" t="s">
        <v>76</v>
      </c>
      <c r="E22" s="30" t="s">
        <v>46</v>
      </c>
      <c r="F22" s="31">
        <f t="shared" si="0"/>
        <v>0</v>
      </c>
      <c r="G22" s="31">
        <f t="shared" si="1"/>
        <v>0</v>
      </c>
      <c r="H22" s="78"/>
      <c r="I22" s="46">
        <v>6</v>
      </c>
      <c r="J22" s="80"/>
      <c r="K22" s="26"/>
      <c r="L22" s="26"/>
      <c r="M22" s="26"/>
      <c r="N22" s="26"/>
      <c r="O22" s="26"/>
      <c r="P22" s="26"/>
      <c r="Q22" s="26"/>
      <c r="R22" s="26"/>
    </row>
    <row r="23" spans="1:18" ht="15" customHeight="1">
      <c r="A23" s="44">
        <f>A21</f>
        <v>0.47916666666666663</v>
      </c>
      <c r="B23" s="28" t="s">
        <v>43</v>
      </c>
      <c r="C23" s="29" t="s">
        <v>215</v>
      </c>
      <c r="D23" s="29" t="s">
        <v>64</v>
      </c>
      <c r="E23" s="30" t="s">
        <v>41</v>
      </c>
      <c r="F23" s="31">
        <f t="shared" si="0"/>
        <v>0</v>
      </c>
      <c r="G23" s="31">
        <f t="shared" si="1"/>
        <v>0</v>
      </c>
      <c r="H23" s="78"/>
      <c r="I23" s="46">
        <v>7</v>
      </c>
      <c r="J23" s="80"/>
      <c r="K23" s="26"/>
      <c r="L23" s="26"/>
      <c r="M23" s="26"/>
      <c r="N23" s="26"/>
      <c r="O23" s="26"/>
      <c r="P23" s="26"/>
      <c r="Q23" s="26"/>
      <c r="R23" s="26"/>
    </row>
    <row r="24" spans="1:18" ht="15" customHeight="1">
      <c r="A24" s="54">
        <f>A21</f>
        <v>0.47916666666666663</v>
      </c>
      <c r="B24" s="55" t="s">
        <v>43</v>
      </c>
      <c r="C24" s="56" t="s">
        <v>216</v>
      </c>
      <c r="D24" s="56" t="s">
        <v>50</v>
      </c>
      <c r="E24" s="57" t="s">
        <v>42</v>
      </c>
      <c r="F24" s="58">
        <f t="shared" si="0"/>
        <v>0</v>
      </c>
      <c r="G24" s="58">
        <f t="shared" si="1"/>
        <v>0</v>
      </c>
      <c r="H24" s="78"/>
      <c r="I24" s="59">
        <v>8</v>
      </c>
      <c r="J24" s="80"/>
      <c r="K24" s="26"/>
      <c r="L24" s="26"/>
      <c r="M24" s="26"/>
      <c r="N24" s="26"/>
      <c r="O24" s="26"/>
      <c r="P24" s="26"/>
      <c r="Q24" s="26"/>
      <c r="R24" s="26"/>
    </row>
    <row r="25" spans="1:18" ht="15" customHeight="1">
      <c r="A25" s="60">
        <f>A21+PK_HE_VL!$E$5</f>
        <v>0.5138888888888888</v>
      </c>
      <c r="B25" s="61" t="s">
        <v>43</v>
      </c>
      <c r="C25" s="62" t="s">
        <v>217</v>
      </c>
      <c r="D25" s="62" t="s">
        <v>218</v>
      </c>
      <c r="E25" s="63" t="s">
        <v>46</v>
      </c>
      <c r="F25" s="64">
        <f t="shared" si="0"/>
        <v>0</v>
      </c>
      <c r="G25" s="64">
        <f t="shared" si="1"/>
        <v>0</v>
      </c>
      <c r="H25" s="78"/>
      <c r="I25" s="65">
        <v>5</v>
      </c>
      <c r="J25" s="80"/>
      <c r="K25" s="26"/>
      <c r="L25" s="26"/>
      <c r="M25" s="26"/>
      <c r="N25" s="26"/>
      <c r="O25" s="26"/>
      <c r="P25" s="26"/>
      <c r="Q25" s="26"/>
      <c r="R25" s="26"/>
    </row>
    <row r="26" spans="1:18" ht="15" customHeight="1">
      <c r="A26" s="27">
        <f>A25</f>
        <v>0.5138888888888888</v>
      </c>
      <c r="B26" s="28" t="s">
        <v>43</v>
      </c>
      <c r="C26" s="29" t="s">
        <v>219</v>
      </c>
      <c r="D26" s="29" t="s">
        <v>78</v>
      </c>
      <c r="E26" s="30" t="s">
        <v>41</v>
      </c>
      <c r="F26" s="31">
        <f t="shared" si="0"/>
        <v>0</v>
      </c>
      <c r="G26" s="31">
        <f t="shared" si="1"/>
        <v>0</v>
      </c>
      <c r="H26" s="78"/>
      <c r="I26" s="46">
        <v>6</v>
      </c>
      <c r="J26" s="80"/>
      <c r="K26" s="26"/>
      <c r="L26" s="26"/>
      <c r="M26" s="26"/>
      <c r="N26" s="26"/>
      <c r="O26" s="26"/>
      <c r="P26" s="26"/>
      <c r="Q26" s="26"/>
      <c r="R26" s="26"/>
    </row>
    <row r="27" spans="1:18" ht="15" customHeight="1">
      <c r="A27" s="27">
        <f>A25</f>
        <v>0.5138888888888888</v>
      </c>
      <c r="B27" s="28" t="s">
        <v>43</v>
      </c>
      <c r="C27" s="29" t="s">
        <v>220</v>
      </c>
      <c r="D27" s="29" t="s">
        <v>74</v>
      </c>
      <c r="E27" s="30" t="s">
        <v>42</v>
      </c>
      <c r="F27" s="31">
        <f t="shared" si="0"/>
        <v>0</v>
      </c>
      <c r="G27" s="31">
        <f t="shared" si="1"/>
        <v>0</v>
      </c>
      <c r="H27" s="78"/>
      <c r="I27" s="46">
        <v>7</v>
      </c>
      <c r="J27" s="80"/>
      <c r="K27" s="26"/>
      <c r="L27" s="26"/>
      <c r="M27" s="26"/>
      <c r="N27" s="26"/>
      <c r="O27" s="26"/>
      <c r="P27" s="26"/>
      <c r="Q27" s="26"/>
      <c r="R27" s="26"/>
    </row>
    <row r="28" spans="1:18" ht="15" customHeight="1">
      <c r="A28" s="132">
        <f>A25</f>
        <v>0.5138888888888888</v>
      </c>
      <c r="B28" s="133" t="s">
        <v>43</v>
      </c>
      <c r="C28" s="134" t="s">
        <v>221</v>
      </c>
      <c r="D28" s="134" t="s">
        <v>208</v>
      </c>
      <c r="E28" s="135" t="s">
        <v>46</v>
      </c>
      <c r="F28" s="136">
        <f t="shared" si="0"/>
        <v>0</v>
      </c>
      <c r="G28" s="136">
        <f t="shared" si="1"/>
        <v>0</v>
      </c>
      <c r="H28" s="78"/>
      <c r="I28" s="137">
        <v>8</v>
      </c>
      <c r="J28" s="80"/>
      <c r="K28" s="26"/>
      <c r="L28" s="26"/>
      <c r="M28" s="26"/>
      <c r="N28" s="26"/>
      <c r="O28" s="26"/>
      <c r="P28" s="26"/>
      <c r="Q28" s="26"/>
      <c r="R28" s="26"/>
    </row>
    <row r="29" ht="1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5">
    <mergeCell ref="Q6:R6"/>
    <mergeCell ref="B4:C4"/>
    <mergeCell ref="B5:C5"/>
    <mergeCell ref="F4:I4"/>
    <mergeCell ref="E5:F5"/>
    <mergeCell ref="G5:I5"/>
    <mergeCell ref="A6:C6"/>
    <mergeCell ref="K6:L6"/>
    <mergeCell ref="M6:N6"/>
    <mergeCell ref="O6:P6"/>
    <mergeCell ref="B1:D1"/>
    <mergeCell ref="B3:D3"/>
    <mergeCell ref="E1:I1"/>
    <mergeCell ref="K1:R2"/>
    <mergeCell ref="F3:I3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2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32.7109375" style="0" customWidth="1"/>
    <col min="4" max="4" width="21.7109375" style="0" customWidth="1"/>
    <col min="5" max="5" width="5.28125" style="0" customWidth="1"/>
    <col min="6" max="6" width="8.421875" style="0" customWidth="1"/>
    <col min="7" max="7" width="5.57421875" style="0" customWidth="1"/>
    <col min="8" max="8" width="1.7109375" style="0" customWidth="1"/>
    <col min="9" max="9" width="5.7109375" style="0" customWidth="1"/>
    <col min="10" max="10" width="1.7109375" style="0" customWidth="1"/>
    <col min="11" max="18" width="4.8515625" style="0" customWidth="1"/>
    <col min="19" max="19" width="4.7109375" style="0" customWidth="1"/>
    <col min="20" max="31" width="4.7109375" style="0" hidden="1" customWidth="1"/>
  </cols>
  <sheetData>
    <row r="1" spans="1:20" s="9" customFormat="1" ht="20.25" customHeight="1">
      <c r="A1" s="7" t="s">
        <v>11</v>
      </c>
      <c r="B1" s="197" t="s">
        <v>12</v>
      </c>
      <c r="C1" s="197"/>
      <c r="D1" s="197"/>
      <c r="E1" s="199" t="s">
        <v>13</v>
      </c>
      <c r="F1" s="199"/>
      <c r="G1" s="199"/>
      <c r="H1" s="199"/>
      <c r="I1" s="199"/>
      <c r="J1" s="8"/>
      <c r="K1" s="200" t="str">
        <f>B4</f>
        <v>Mixed Paarkampf VL</v>
      </c>
      <c r="L1" s="200"/>
      <c r="M1" s="200"/>
      <c r="N1" s="200"/>
      <c r="O1" s="200"/>
      <c r="P1" s="200"/>
      <c r="Q1" s="200"/>
      <c r="R1" s="200"/>
      <c r="T1" s="9">
        <v>27</v>
      </c>
    </row>
    <row r="2" spans="1:74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0"/>
      <c r="L2" s="200"/>
      <c r="M2" s="200"/>
      <c r="N2" s="200"/>
      <c r="O2" s="200"/>
      <c r="P2" s="200"/>
      <c r="Q2" s="200"/>
      <c r="R2" s="20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7.25" customHeight="1">
      <c r="A3" s="11" t="s">
        <v>14</v>
      </c>
      <c r="B3" s="198" t="s">
        <v>15</v>
      </c>
      <c r="C3" s="198"/>
      <c r="D3" s="198"/>
      <c r="E3" s="12" t="s">
        <v>16</v>
      </c>
      <c r="F3" s="201">
        <v>40978</v>
      </c>
      <c r="G3" s="202"/>
      <c r="H3" s="202"/>
      <c r="I3" s="202"/>
      <c r="J3" s="13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ht="17.25" customHeight="1">
      <c r="A4" s="11" t="s">
        <v>17</v>
      </c>
      <c r="B4" s="205" t="s">
        <v>104</v>
      </c>
      <c r="C4" s="205"/>
      <c r="D4" s="11" t="s">
        <v>19</v>
      </c>
      <c r="E4" s="15">
        <v>20</v>
      </c>
      <c r="F4" s="202"/>
      <c r="G4" s="202"/>
      <c r="H4" s="202"/>
      <c r="I4" s="202"/>
      <c r="J4" s="13"/>
      <c r="K4" s="14"/>
      <c r="L4" s="14"/>
      <c r="M4" s="14"/>
      <c r="N4" s="14"/>
      <c r="O4" s="14"/>
      <c r="P4" s="14"/>
      <c r="Q4" s="14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ht="17.25" customHeight="1">
      <c r="A5" s="11" t="s">
        <v>20</v>
      </c>
      <c r="B5" s="206" t="s">
        <v>105</v>
      </c>
      <c r="C5" s="175"/>
      <c r="D5" s="11" t="s">
        <v>22</v>
      </c>
      <c r="E5" s="176">
        <v>0.034722222222222224</v>
      </c>
      <c r="F5" s="205"/>
      <c r="G5" s="195" t="s">
        <v>23</v>
      </c>
      <c r="H5" s="195"/>
      <c r="I5" s="195"/>
      <c r="J5" s="10"/>
      <c r="K5" s="16" t="s">
        <v>24</v>
      </c>
      <c r="L5" s="10"/>
      <c r="M5" s="10"/>
      <c r="N5" s="10"/>
      <c r="O5" s="10"/>
      <c r="P5" s="10"/>
      <c r="Q5" s="10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7.25" customHeight="1">
      <c r="A6" s="196" t="s">
        <v>102</v>
      </c>
      <c r="B6" s="196"/>
      <c r="C6" s="196"/>
      <c r="D6" s="11" t="s">
        <v>26</v>
      </c>
      <c r="E6" s="17">
        <v>8</v>
      </c>
      <c r="F6" s="18" t="s">
        <v>27</v>
      </c>
      <c r="G6" s="10"/>
      <c r="H6" s="10"/>
      <c r="I6" s="10"/>
      <c r="J6" s="10"/>
      <c r="K6" s="118" t="s">
        <v>106</v>
      </c>
      <c r="L6" s="119" t="s">
        <v>107</v>
      </c>
      <c r="M6" s="118" t="s">
        <v>108</v>
      </c>
      <c r="N6" s="119" t="s">
        <v>109</v>
      </c>
      <c r="O6" s="118" t="s">
        <v>110</v>
      </c>
      <c r="P6" s="119" t="s">
        <v>111</v>
      </c>
      <c r="Q6" s="118" t="s">
        <v>112</v>
      </c>
      <c r="R6" s="119" t="s">
        <v>113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5">
      <c r="A7" s="19" t="s">
        <v>32</v>
      </c>
      <c r="B7" s="19" t="s">
        <v>33</v>
      </c>
      <c r="C7" s="19" t="s">
        <v>34</v>
      </c>
      <c r="D7" s="19" t="s">
        <v>2</v>
      </c>
      <c r="E7" s="19" t="s">
        <v>3</v>
      </c>
      <c r="F7" s="19" t="s">
        <v>35</v>
      </c>
      <c r="G7" s="19" t="s">
        <v>99</v>
      </c>
      <c r="H7" s="20"/>
      <c r="I7" s="21" t="s">
        <v>37</v>
      </c>
      <c r="J7" s="10"/>
      <c r="K7" s="22" t="s">
        <v>40</v>
      </c>
      <c r="L7" s="23" t="s">
        <v>38</v>
      </c>
      <c r="M7" s="22" t="s">
        <v>38</v>
      </c>
      <c r="N7" s="23" t="s">
        <v>40</v>
      </c>
      <c r="O7" s="22" t="s">
        <v>40</v>
      </c>
      <c r="P7" s="23" t="s">
        <v>38</v>
      </c>
      <c r="Q7" s="22" t="s">
        <v>38</v>
      </c>
      <c r="R7" s="23" t="s">
        <v>40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6"/>
      <c r="T8" s="6" t="e">
        <f>MATCH("Platz",$A:$A,0)-2</f>
        <v>#N/A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15" customHeight="1">
      <c r="A9" s="113">
        <v>0.5590277777777778</v>
      </c>
      <c r="B9" s="114"/>
      <c r="C9" s="115"/>
      <c r="D9" s="115"/>
      <c r="E9" s="116"/>
      <c r="F9" s="117">
        <f aca="true" t="shared" si="0" ref="F9:F32">SUM(K9:R9)</f>
        <v>0</v>
      </c>
      <c r="G9" s="117">
        <f aca="true" t="shared" si="1" ref="G9:G32">SUM(L9+N9+P9+R9)</f>
        <v>0</v>
      </c>
      <c r="H9" s="24"/>
      <c r="I9" s="25">
        <v>1</v>
      </c>
      <c r="J9" s="20"/>
      <c r="K9" s="26"/>
      <c r="L9" s="26"/>
      <c r="M9" s="26"/>
      <c r="N9" s="26"/>
      <c r="O9" s="26"/>
      <c r="P9" s="26"/>
      <c r="Q9" s="26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15" customHeight="1">
      <c r="A10" s="27">
        <f>A9</f>
        <v>0.5590277777777778</v>
      </c>
      <c r="B10" s="28"/>
      <c r="C10" s="29"/>
      <c r="D10" s="29"/>
      <c r="E10" s="30"/>
      <c r="F10" s="31">
        <f t="shared" si="0"/>
        <v>0</v>
      </c>
      <c r="G10" s="31">
        <f t="shared" si="1"/>
        <v>0</v>
      </c>
      <c r="H10" s="24"/>
      <c r="I10" s="32">
        <v>2</v>
      </c>
      <c r="J10" s="20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15" customHeight="1">
      <c r="A11" s="27">
        <f>A9</f>
        <v>0.5590277777777778</v>
      </c>
      <c r="B11" s="28"/>
      <c r="C11" s="29"/>
      <c r="D11" s="29"/>
      <c r="E11" s="30"/>
      <c r="F11" s="31">
        <f t="shared" si="0"/>
        <v>0</v>
      </c>
      <c r="G11" s="31">
        <f t="shared" si="1"/>
        <v>0</v>
      </c>
      <c r="H11" s="24"/>
      <c r="I11" s="32">
        <v>3</v>
      </c>
      <c r="J11" s="20"/>
      <c r="K11" s="26"/>
      <c r="L11" s="26"/>
      <c r="M11" s="26"/>
      <c r="N11" s="26"/>
      <c r="O11" s="26"/>
      <c r="P11" s="26"/>
      <c r="Q11" s="26"/>
      <c r="R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15" customHeight="1">
      <c r="A12" s="27">
        <f>A9</f>
        <v>0.5590277777777778</v>
      </c>
      <c r="B12" s="28"/>
      <c r="C12" s="29"/>
      <c r="D12" s="29"/>
      <c r="E12" s="30"/>
      <c r="F12" s="31">
        <f t="shared" si="0"/>
        <v>0</v>
      </c>
      <c r="G12" s="31">
        <f t="shared" si="1"/>
        <v>0</v>
      </c>
      <c r="H12" s="24"/>
      <c r="I12" s="32">
        <v>4</v>
      </c>
      <c r="J12" s="20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18" ht="15" customHeight="1">
      <c r="A13" s="27">
        <f>A9</f>
        <v>0.5590277777777778</v>
      </c>
      <c r="B13" s="28" t="s">
        <v>43</v>
      </c>
      <c r="C13" s="29" t="s">
        <v>222</v>
      </c>
      <c r="D13" s="29" t="s">
        <v>131</v>
      </c>
      <c r="E13" s="30" t="s">
        <v>42</v>
      </c>
      <c r="F13" s="31">
        <f t="shared" si="0"/>
        <v>0</v>
      </c>
      <c r="G13" s="31">
        <f t="shared" si="1"/>
        <v>0</v>
      </c>
      <c r="H13" s="78"/>
      <c r="I13" s="46">
        <v>5</v>
      </c>
      <c r="J13" s="80"/>
      <c r="K13" s="26"/>
      <c r="L13" s="26"/>
      <c r="M13" s="26"/>
      <c r="N13" s="26"/>
      <c r="O13" s="26"/>
      <c r="P13" s="26"/>
      <c r="Q13" s="26"/>
      <c r="R13" s="26"/>
    </row>
    <row r="14" spans="1:18" ht="15" customHeight="1">
      <c r="A14" s="27">
        <f>A9</f>
        <v>0.5590277777777778</v>
      </c>
      <c r="B14" s="28" t="s">
        <v>43</v>
      </c>
      <c r="C14" s="29" t="s">
        <v>223</v>
      </c>
      <c r="D14" s="29" t="s">
        <v>74</v>
      </c>
      <c r="E14" s="30" t="s">
        <v>42</v>
      </c>
      <c r="F14" s="31">
        <f t="shared" si="0"/>
        <v>0</v>
      </c>
      <c r="G14" s="31">
        <f t="shared" si="1"/>
        <v>0</v>
      </c>
      <c r="H14" s="78"/>
      <c r="I14" s="46">
        <v>6</v>
      </c>
      <c r="J14" s="80"/>
      <c r="K14" s="26"/>
      <c r="L14" s="26"/>
      <c r="M14" s="26"/>
      <c r="N14" s="26"/>
      <c r="O14" s="26"/>
      <c r="P14" s="26"/>
      <c r="Q14" s="26"/>
      <c r="R14" s="26"/>
    </row>
    <row r="15" spans="1:18" ht="15" customHeight="1">
      <c r="A15" s="27">
        <f>A9</f>
        <v>0.5590277777777778</v>
      </c>
      <c r="B15" s="28" t="s">
        <v>43</v>
      </c>
      <c r="C15" s="29" t="s">
        <v>224</v>
      </c>
      <c r="D15" s="29" t="s">
        <v>74</v>
      </c>
      <c r="E15" s="30" t="s">
        <v>42</v>
      </c>
      <c r="F15" s="31">
        <f t="shared" si="0"/>
        <v>0</v>
      </c>
      <c r="G15" s="31">
        <f t="shared" si="1"/>
        <v>0</v>
      </c>
      <c r="H15" s="78"/>
      <c r="I15" s="46">
        <v>7</v>
      </c>
      <c r="J15" s="80"/>
      <c r="K15" s="26"/>
      <c r="L15" s="26"/>
      <c r="M15" s="26"/>
      <c r="N15" s="26"/>
      <c r="O15" s="26"/>
      <c r="P15" s="26"/>
      <c r="Q15" s="26"/>
      <c r="R15" s="26"/>
    </row>
    <row r="16" spans="1:18" ht="15" customHeight="1">
      <c r="A16" s="27">
        <f>A9</f>
        <v>0.5590277777777778</v>
      </c>
      <c r="B16" s="28" t="s">
        <v>43</v>
      </c>
      <c r="C16" s="29" t="s">
        <v>177</v>
      </c>
      <c r="D16" s="29" t="s">
        <v>48</v>
      </c>
      <c r="E16" s="30" t="s">
        <v>41</v>
      </c>
      <c r="F16" s="31">
        <f t="shared" si="0"/>
        <v>0</v>
      </c>
      <c r="G16" s="31">
        <f t="shared" si="1"/>
        <v>0</v>
      </c>
      <c r="H16" s="78"/>
      <c r="I16" s="46">
        <v>8</v>
      </c>
      <c r="J16" s="80"/>
      <c r="K16" s="26"/>
      <c r="L16" s="26"/>
      <c r="M16" s="26"/>
      <c r="N16" s="26"/>
      <c r="O16" s="26"/>
      <c r="P16" s="26"/>
      <c r="Q16" s="26"/>
      <c r="R16" s="26"/>
    </row>
    <row r="17" spans="1:18" ht="15" customHeight="1">
      <c r="A17" s="44">
        <f>A9+PK_MX_VL!$E$5</f>
        <v>0.59375</v>
      </c>
      <c r="B17" s="28" t="s">
        <v>43</v>
      </c>
      <c r="C17" s="29" t="s">
        <v>225</v>
      </c>
      <c r="D17" s="29" t="s">
        <v>50</v>
      </c>
      <c r="E17" s="30" t="s">
        <v>42</v>
      </c>
      <c r="F17" s="31">
        <f t="shared" si="0"/>
        <v>0</v>
      </c>
      <c r="G17" s="31">
        <f t="shared" si="1"/>
        <v>0</v>
      </c>
      <c r="H17" s="78"/>
      <c r="I17" s="46">
        <v>1</v>
      </c>
      <c r="J17" s="80"/>
      <c r="K17" s="26"/>
      <c r="L17" s="26"/>
      <c r="M17" s="26"/>
      <c r="N17" s="26"/>
      <c r="O17" s="26"/>
      <c r="P17" s="26"/>
      <c r="Q17" s="26"/>
      <c r="R17" s="26"/>
    </row>
    <row r="18" spans="1:18" ht="15" customHeight="1">
      <c r="A18" s="44">
        <f>A17</f>
        <v>0.59375</v>
      </c>
      <c r="B18" s="28" t="s">
        <v>43</v>
      </c>
      <c r="C18" s="29" t="s">
        <v>178</v>
      </c>
      <c r="D18" s="29" t="s">
        <v>64</v>
      </c>
      <c r="E18" s="30" t="s">
        <v>41</v>
      </c>
      <c r="F18" s="31">
        <f t="shared" si="0"/>
        <v>0</v>
      </c>
      <c r="G18" s="31">
        <f t="shared" si="1"/>
        <v>0</v>
      </c>
      <c r="H18" s="78"/>
      <c r="I18" s="46">
        <v>2</v>
      </c>
      <c r="J18" s="80"/>
      <c r="K18" s="26"/>
      <c r="L18" s="26"/>
      <c r="M18" s="26"/>
      <c r="N18" s="26"/>
      <c r="O18" s="26"/>
      <c r="P18" s="26"/>
      <c r="Q18" s="26"/>
      <c r="R18" s="26"/>
    </row>
    <row r="19" spans="1:18" ht="15" customHeight="1">
      <c r="A19" s="44">
        <f>A17</f>
        <v>0.59375</v>
      </c>
      <c r="B19" s="28" t="s">
        <v>43</v>
      </c>
      <c r="C19" s="29" t="s">
        <v>226</v>
      </c>
      <c r="D19" s="29" t="s">
        <v>50</v>
      </c>
      <c r="E19" s="30" t="s">
        <v>42</v>
      </c>
      <c r="F19" s="31">
        <f t="shared" si="0"/>
        <v>0</v>
      </c>
      <c r="G19" s="31">
        <f t="shared" si="1"/>
        <v>0</v>
      </c>
      <c r="H19" s="78"/>
      <c r="I19" s="46">
        <v>3</v>
      </c>
      <c r="J19" s="80"/>
      <c r="K19" s="26"/>
      <c r="L19" s="26"/>
      <c r="M19" s="26"/>
      <c r="N19" s="26"/>
      <c r="O19" s="26"/>
      <c r="P19" s="26"/>
      <c r="Q19" s="26"/>
      <c r="R19" s="26"/>
    </row>
    <row r="20" spans="1:18" ht="15" customHeight="1">
      <c r="A20" s="44">
        <f>A17</f>
        <v>0.59375</v>
      </c>
      <c r="B20" s="28" t="s">
        <v>43</v>
      </c>
      <c r="C20" s="29" t="s">
        <v>227</v>
      </c>
      <c r="D20" s="29" t="s">
        <v>218</v>
      </c>
      <c r="E20" s="30" t="s">
        <v>46</v>
      </c>
      <c r="F20" s="31">
        <f t="shared" si="0"/>
        <v>0</v>
      </c>
      <c r="G20" s="31">
        <f t="shared" si="1"/>
        <v>0</v>
      </c>
      <c r="H20" s="78"/>
      <c r="I20" s="46">
        <v>4</v>
      </c>
      <c r="J20" s="80"/>
      <c r="K20" s="26"/>
      <c r="L20" s="26"/>
      <c r="M20" s="26"/>
      <c r="N20" s="26"/>
      <c r="O20" s="26"/>
      <c r="P20" s="26"/>
      <c r="Q20" s="26"/>
      <c r="R20" s="26"/>
    </row>
    <row r="21" spans="1:18" ht="15" customHeight="1">
      <c r="A21" s="44">
        <f>A17</f>
        <v>0.59375</v>
      </c>
      <c r="B21" s="28" t="s">
        <v>43</v>
      </c>
      <c r="C21" s="29" t="s">
        <v>179</v>
      </c>
      <c r="D21" s="29" t="s">
        <v>48</v>
      </c>
      <c r="E21" s="30" t="s">
        <v>41</v>
      </c>
      <c r="F21" s="31">
        <f t="shared" si="0"/>
        <v>0</v>
      </c>
      <c r="G21" s="31">
        <f t="shared" si="1"/>
        <v>0</v>
      </c>
      <c r="H21" s="78"/>
      <c r="I21" s="46">
        <v>5</v>
      </c>
      <c r="J21" s="80"/>
      <c r="K21" s="26"/>
      <c r="L21" s="26"/>
      <c r="M21" s="26"/>
      <c r="N21" s="26"/>
      <c r="O21" s="26"/>
      <c r="P21" s="26"/>
      <c r="Q21" s="26"/>
      <c r="R21" s="26"/>
    </row>
    <row r="22" spans="1:18" ht="15" customHeight="1">
      <c r="A22" s="44">
        <f>A17</f>
        <v>0.59375</v>
      </c>
      <c r="B22" s="28" t="s">
        <v>43</v>
      </c>
      <c r="C22" s="29" t="s">
        <v>228</v>
      </c>
      <c r="D22" s="29" t="s">
        <v>80</v>
      </c>
      <c r="E22" s="30" t="s">
        <v>42</v>
      </c>
      <c r="F22" s="31">
        <f t="shared" si="0"/>
        <v>0</v>
      </c>
      <c r="G22" s="31">
        <f t="shared" si="1"/>
        <v>0</v>
      </c>
      <c r="H22" s="78"/>
      <c r="I22" s="46">
        <v>6</v>
      </c>
      <c r="J22" s="80"/>
      <c r="K22" s="26"/>
      <c r="L22" s="26"/>
      <c r="M22" s="26"/>
      <c r="N22" s="26"/>
      <c r="O22" s="26"/>
      <c r="P22" s="26"/>
      <c r="Q22" s="26"/>
      <c r="R22" s="26"/>
    </row>
    <row r="23" spans="1:18" ht="15" customHeight="1">
      <c r="A23" s="44">
        <f>A17</f>
        <v>0.59375</v>
      </c>
      <c r="B23" s="28" t="s">
        <v>43</v>
      </c>
      <c r="C23" s="29" t="s">
        <v>229</v>
      </c>
      <c r="D23" s="29" t="s">
        <v>76</v>
      </c>
      <c r="E23" s="30" t="s">
        <v>46</v>
      </c>
      <c r="F23" s="31">
        <f t="shared" si="0"/>
        <v>0</v>
      </c>
      <c r="G23" s="31">
        <f t="shared" si="1"/>
        <v>0</v>
      </c>
      <c r="H23" s="78"/>
      <c r="I23" s="46">
        <v>7</v>
      </c>
      <c r="J23" s="80"/>
      <c r="K23" s="26"/>
      <c r="L23" s="26"/>
      <c r="M23" s="26"/>
      <c r="N23" s="26"/>
      <c r="O23" s="26"/>
      <c r="P23" s="26"/>
      <c r="Q23" s="26"/>
      <c r="R23" s="26"/>
    </row>
    <row r="24" spans="1:18" ht="15" customHeight="1">
      <c r="A24" s="54">
        <f>A17</f>
        <v>0.59375</v>
      </c>
      <c r="B24" s="55" t="s">
        <v>43</v>
      </c>
      <c r="C24" s="56" t="s">
        <v>180</v>
      </c>
      <c r="D24" s="56" t="s">
        <v>64</v>
      </c>
      <c r="E24" s="57" t="s">
        <v>41</v>
      </c>
      <c r="F24" s="58">
        <f t="shared" si="0"/>
        <v>0</v>
      </c>
      <c r="G24" s="58">
        <f t="shared" si="1"/>
        <v>0</v>
      </c>
      <c r="H24" s="78"/>
      <c r="I24" s="59">
        <v>8</v>
      </c>
      <c r="J24" s="80"/>
      <c r="K24" s="26"/>
      <c r="L24" s="26"/>
      <c r="M24" s="26"/>
      <c r="N24" s="26"/>
      <c r="O24" s="26"/>
      <c r="P24" s="26"/>
      <c r="Q24" s="26"/>
      <c r="R24" s="26"/>
    </row>
    <row r="25" spans="1:18" ht="15" customHeight="1">
      <c r="A25" s="60">
        <f>A17+PK_MX_VL!$E$5</f>
        <v>0.6284722222222222</v>
      </c>
      <c r="B25" s="61" t="s">
        <v>43</v>
      </c>
      <c r="C25" s="62" t="s">
        <v>230</v>
      </c>
      <c r="D25" s="62" t="s">
        <v>50</v>
      </c>
      <c r="E25" s="63" t="s">
        <v>42</v>
      </c>
      <c r="F25" s="64">
        <f t="shared" si="0"/>
        <v>0</v>
      </c>
      <c r="G25" s="64">
        <f t="shared" si="1"/>
        <v>0</v>
      </c>
      <c r="H25" s="78"/>
      <c r="I25" s="65">
        <v>1</v>
      </c>
      <c r="J25" s="80"/>
      <c r="K25" s="26"/>
      <c r="L25" s="26"/>
      <c r="M25" s="26"/>
      <c r="N25" s="26"/>
      <c r="O25" s="26"/>
      <c r="P25" s="26"/>
      <c r="Q25" s="26"/>
      <c r="R25" s="26"/>
    </row>
    <row r="26" spans="1:18" ht="15" customHeight="1">
      <c r="A26" s="27">
        <f>A25</f>
        <v>0.6284722222222222</v>
      </c>
      <c r="B26" s="28" t="s">
        <v>43</v>
      </c>
      <c r="C26" s="29" t="s">
        <v>231</v>
      </c>
      <c r="D26" s="29" t="s">
        <v>86</v>
      </c>
      <c r="E26" s="30" t="s">
        <v>46</v>
      </c>
      <c r="F26" s="31">
        <f t="shared" si="0"/>
        <v>0</v>
      </c>
      <c r="G26" s="31">
        <f t="shared" si="1"/>
        <v>0</v>
      </c>
      <c r="H26" s="78"/>
      <c r="I26" s="46">
        <v>2</v>
      </c>
      <c r="J26" s="80"/>
      <c r="K26" s="26"/>
      <c r="L26" s="26"/>
      <c r="M26" s="26"/>
      <c r="N26" s="26"/>
      <c r="O26" s="26"/>
      <c r="P26" s="26"/>
      <c r="Q26" s="26"/>
      <c r="R26" s="26"/>
    </row>
    <row r="27" spans="1:18" ht="15" customHeight="1">
      <c r="A27" s="27">
        <f>A25</f>
        <v>0.6284722222222222</v>
      </c>
      <c r="B27" s="28" t="s">
        <v>43</v>
      </c>
      <c r="C27" s="29" t="s">
        <v>181</v>
      </c>
      <c r="D27" s="29" t="s">
        <v>64</v>
      </c>
      <c r="E27" s="30" t="s">
        <v>41</v>
      </c>
      <c r="F27" s="31">
        <f t="shared" si="0"/>
        <v>0</v>
      </c>
      <c r="G27" s="31">
        <f t="shared" si="1"/>
        <v>0</v>
      </c>
      <c r="H27" s="78"/>
      <c r="I27" s="46">
        <v>3</v>
      </c>
      <c r="J27" s="80"/>
      <c r="K27" s="26"/>
      <c r="L27" s="26"/>
      <c r="M27" s="26"/>
      <c r="N27" s="26"/>
      <c r="O27" s="26"/>
      <c r="P27" s="26"/>
      <c r="Q27" s="26"/>
      <c r="R27" s="26"/>
    </row>
    <row r="28" spans="1:18" ht="15" customHeight="1">
      <c r="A28" s="27">
        <f>A25</f>
        <v>0.6284722222222222</v>
      </c>
      <c r="B28" s="28" t="s">
        <v>43</v>
      </c>
      <c r="C28" s="29" t="s">
        <v>232</v>
      </c>
      <c r="D28" s="29" t="s">
        <v>77</v>
      </c>
      <c r="E28" s="30" t="s">
        <v>42</v>
      </c>
      <c r="F28" s="31">
        <f t="shared" si="0"/>
        <v>0</v>
      </c>
      <c r="G28" s="31">
        <f t="shared" si="1"/>
        <v>0</v>
      </c>
      <c r="H28" s="78"/>
      <c r="I28" s="46">
        <v>4</v>
      </c>
      <c r="J28" s="80"/>
      <c r="K28" s="26"/>
      <c r="L28" s="26"/>
      <c r="M28" s="26"/>
      <c r="N28" s="26"/>
      <c r="O28" s="26"/>
      <c r="P28" s="26"/>
      <c r="Q28" s="26"/>
      <c r="R28" s="26"/>
    </row>
    <row r="29" spans="1:18" ht="15" customHeight="1">
      <c r="A29" s="27">
        <f>A25</f>
        <v>0.6284722222222222</v>
      </c>
      <c r="B29" s="28" t="s">
        <v>43</v>
      </c>
      <c r="C29" s="29" t="s">
        <v>233</v>
      </c>
      <c r="D29" s="29" t="s">
        <v>76</v>
      </c>
      <c r="E29" s="30" t="s">
        <v>46</v>
      </c>
      <c r="F29" s="31">
        <f t="shared" si="0"/>
        <v>0</v>
      </c>
      <c r="G29" s="31">
        <f t="shared" si="1"/>
        <v>0</v>
      </c>
      <c r="H29" s="78"/>
      <c r="I29" s="46">
        <v>5</v>
      </c>
      <c r="J29" s="80"/>
      <c r="K29" s="26"/>
      <c r="L29" s="26"/>
      <c r="M29" s="26"/>
      <c r="N29" s="26"/>
      <c r="O29" s="26"/>
      <c r="P29" s="26"/>
      <c r="Q29" s="26"/>
      <c r="R29" s="26"/>
    </row>
    <row r="30" spans="1:18" ht="15" customHeight="1">
      <c r="A30" s="27">
        <f>A25</f>
        <v>0.6284722222222222</v>
      </c>
      <c r="B30" s="28" t="s">
        <v>43</v>
      </c>
      <c r="C30" s="29" t="s">
        <v>182</v>
      </c>
      <c r="D30" s="29" t="s">
        <v>64</v>
      </c>
      <c r="E30" s="30" t="s">
        <v>41</v>
      </c>
      <c r="F30" s="31">
        <f t="shared" si="0"/>
        <v>0</v>
      </c>
      <c r="G30" s="31">
        <f t="shared" si="1"/>
        <v>0</v>
      </c>
      <c r="H30" s="78"/>
      <c r="I30" s="46">
        <v>6</v>
      </c>
      <c r="J30" s="80"/>
      <c r="K30" s="26"/>
      <c r="L30" s="26"/>
      <c r="M30" s="26"/>
      <c r="N30" s="26"/>
      <c r="O30" s="26"/>
      <c r="P30" s="26"/>
      <c r="Q30" s="26"/>
      <c r="R30" s="26"/>
    </row>
    <row r="31" spans="1:18" ht="15" customHeight="1">
      <c r="A31" s="27">
        <f>A25</f>
        <v>0.6284722222222222</v>
      </c>
      <c r="B31" s="28" t="s">
        <v>43</v>
      </c>
      <c r="C31" s="29" t="s">
        <v>234</v>
      </c>
      <c r="D31" s="29" t="s">
        <v>80</v>
      </c>
      <c r="E31" s="30" t="s">
        <v>42</v>
      </c>
      <c r="F31" s="31">
        <f t="shared" si="0"/>
        <v>0</v>
      </c>
      <c r="G31" s="31">
        <f t="shared" si="1"/>
        <v>0</v>
      </c>
      <c r="H31" s="78"/>
      <c r="I31" s="46">
        <v>7</v>
      </c>
      <c r="J31" s="80"/>
      <c r="K31" s="26"/>
      <c r="L31" s="26"/>
      <c r="M31" s="26"/>
      <c r="N31" s="26"/>
      <c r="O31" s="26"/>
      <c r="P31" s="26"/>
      <c r="Q31" s="26"/>
      <c r="R31" s="26"/>
    </row>
    <row r="32" spans="1:18" ht="15" customHeight="1">
      <c r="A32" s="132">
        <f>A25</f>
        <v>0.6284722222222222</v>
      </c>
      <c r="B32" s="133" t="s">
        <v>43</v>
      </c>
      <c r="C32" s="134" t="s">
        <v>235</v>
      </c>
      <c r="D32" s="134" t="s">
        <v>125</v>
      </c>
      <c r="E32" s="135" t="s">
        <v>46</v>
      </c>
      <c r="F32" s="136">
        <f t="shared" si="0"/>
        <v>0</v>
      </c>
      <c r="G32" s="136">
        <f t="shared" si="1"/>
        <v>0</v>
      </c>
      <c r="H32" s="78"/>
      <c r="I32" s="137">
        <v>8</v>
      </c>
      <c r="J32" s="80"/>
      <c r="K32" s="26"/>
      <c r="L32" s="26"/>
      <c r="M32" s="26"/>
      <c r="N32" s="26"/>
      <c r="O32" s="26"/>
      <c r="P32" s="26"/>
      <c r="Q32" s="26"/>
      <c r="R32" s="26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sheetProtection/>
  <mergeCells count="11">
    <mergeCell ref="A6:C6"/>
    <mergeCell ref="B1:D1"/>
    <mergeCell ref="B3:D3"/>
    <mergeCell ref="E1:I1"/>
    <mergeCell ref="K1:R2"/>
    <mergeCell ref="F3:I3"/>
    <mergeCell ref="B4:C4"/>
    <mergeCell ref="B5:C5"/>
    <mergeCell ref="F4:I4"/>
    <mergeCell ref="E5:F5"/>
    <mergeCell ref="G5:I5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</dc:creator>
  <cp:keywords/>
  <dc:description/>
  <cp:lastModifiedBy>Horn</cp:lastModifiedBy>
  <cp:lastPrinted>2012-02-05T16:13:47Z</cp:lastPrinted>
  <dcterms:created xsi:type="dcterms:W3CDTF">2004-10-31T10:41:40Z</dcterms:created>
  <dcterms:modified xsi:type="dcterms:W3CDTF">2012-02-06T18:41:43Z</dcterms:modified>
  <cp:category/>
  <cp:version/>
  <cp:contentType/>
  <cp:contentStatus/>
</cp:coreProperties>
</file>